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25"/>
  </bookViews>
  <sheets>
    <sheet name="PRE BOY-YB" sheetId="12" r:id="rId1"/>
  </sheets>
  <calcPr calcId="145621"/>
</workbook>
</file>

<file path=xl/calcChain.xml><?xml version="1.0" encoding="utf-8"?>
<calcChain xmlns="http://schemas.openxmlformats.org/spreadsheetml/2006/main">
  <c r="C14" i="12" l="1"/>
  <c r="A98" i="12"/>
  <c r="A66" i="12"/>
  <c r="A34" i="12"/>
  <c r="G126" i="12"/>
  <c r="G127" i="12" s="1"/>
  <c r="E124" i="12"/>
  <c r="D124" i="12"/>
  <c r="C124" i="12"/>
  <c r="B124" i="12"/>
  <c r="E118" i="12"/>
  <c r="A118" i="12"/>
  <c r="E117" i="12"/>
  <c r="D117" i="12"/>
  <c r="D118" i="12" s="1"/>
  <c r="B117" i="12"/>
  <c r="B118" i="12" s="1"/>
  <c r="A117" i="12"/>
  <c r="E116" i="12"/>
  <c r="D116" i="12"/>
  <c r="C116" i="12"/>
  <c r="C117" i="12" s="1"/>
  <c r="C118" i="12" s="1"/>
  <c r="B116" i="12"/>
  <c r="A116" i="12"/>
  <c r="A115" i="12"/>
  <c r="E114" i="12"/>
  <c r="D114" i="12"/>
  <c r="C114" i="12"/>
  <c r="B114" i="12"/>
  <c r="B108" i="12"/>
  <c r="D108" i="12" s="1"/>
  <c r="E107" i="12"/>
  <c r="D107" i="12"/>
  <c r="C107" i="12"/>
  <c r="G107" i="12" s="1"/>
  <c r="G104" i="12"/>
  <c r="G94" i="12"/>
  <c r="G95" i="12" s="1"/>
  <c r="E92" i="12"/>
  <c r="D92" i="12"/>
  <c r="C92" i="12"/>
  <c r="B92" i="12"/>
  <c r="D86" i="12"/>
  <c r="A86" i="12"/>
  <c r="E85" i="12"/>
  <c r="E86" i="12" s="1"/>
  <c r="D85" i="12"/>
  <c r="B85" i="12"/>
  <c r="B86" i="12" s="1"/>
  <c r="A85" i="12"/>
  <c r="E84" i="12"/>
  <c r="D84" i="12"/>
  <c r="C84" i="12"/>
  <c r="C85" i="12" s="1"/>
  <c r="C86" i="12" s="1"/>
  <c r="B84" i="12"/>
  <c r="A84" i="12"/>
  <c r="A83" i="12"/>
  <c r="E82" i="12"/>
  <c r="D82" i="12"/>
  <c r="C82" i="12"/>
  <c r="B82" i="12"/>
  <c r="B76" i="12"/>
  <c r="E76" i="12" s="1"/>
  <c r="E75" i="12"/>
  <c r="D75" i="12"/>
  <c r="C75" i="12"/>
  <c r="G72" i="12"/>
  <c r="G63" i="12"/>
  <c r="G62" i="12"/>
  <c r="E60" i="12"/>
  <c r="D60" i="12"/>
  <c r="C60" i="12"/>
  <c r="B60" i="12"/>
  <c r="A54" i="12"/>
  <c r="A53" i="12"/>
  <c r="E52" i="12"/>
  <c r="E53" i="12"/>
  <c r="E54" i="12"/>
  <c r="D52" i="12"/>
  <c r="D53" i="12"/>
  <c r="D54" i="12"/>
  <c r="C52" i="12"/>
  <c r="C53" i="12"/>
  <c r="C54" i="12"/>
  <c r="B52" i="12"/>
  <c r="B53" i="12"/>
  <c r="B54" i="12"/>
  <c r="A52" i="12"/>
  <c r="A51" i="12"/>
  <c r="E50" i="12"/>
  <c r="D50" i="12"/>
  <c r="C50" i="12"/>
  <c r="B50" i="12"/>
  <c r="B44" i="12"/>
  <c r="E43" i="12"/>
  <c r="D43" i="12"/>
  <c r="C43" i="12"/>
  <c r="G43" i="12" s="1"/>
  <c r="G40" i="12"/>
  <c r="C28" i="12"/>
  <c r="D28" i="12"/>
  <c r="E28" i="12"/>
  <c r="B28" i="12"/>
  <c r="C18" i="12"/>
  <c r="D18" i="12"/>
  <c r="E18" i="12"/>
  <c r="B18" i="12"/>
  <c r="B13" i="12"/>
  <c r="C13" i="12" s="1"/>
  <c r="B12" i="12"/>
  <c r="E12" i="12" s="1"/>
  <c r="G30" i="12"/>
  <c r="G31" i="12"/>
  <c r="C11" i="12"/>
  <c r="C20" i="12"/>
  <c r="D20" i="12"/>
  <c r="D21" i="12"/>
  <c r="D22" i="12"/>
  <c r="E20" i="12"/>
  <c r="E21" i="12"/>
  <c r="E22" i="12"/>
  <c r="C21" i="12"/>
  <c r="C22" i="12"/>
  <c r="B20" i="12"/>
  <c r="B21" i="12"/>
  <c r="B22" i="12"/>
  <c r="D11" i="12"/>
  <c r="E11" i="12"/>
  <c r="G11" i="12" s="1"/>
  <c r="A20" i="12"/>
  <c r="A21" i="12"/>
  <c r="A22" i="12"/>
  <c r="A19" i="12"/>
  <c r="G8" i="12"/>
  <c r="G51" i="12"/>
  <c r="E44" i="12"/>
  <c r="G19" i="12"/>
  <c r="B14" i="12"/>
  <c r="E14" i="12" s="1"/>
  <c r="G115" i="12" l="1"/>
  <c r="C108" i="12"/>
  <c r="B109" i="12"/>
  <c r="E108" i="12"/>
  <c r="G108" i="12" s="1"/>
  <c r="G75" i="12"/>
  <c r="G83" i="12"/>
  <c r="D76" i="12"/>
  <c r="C76" i="12"/>
  <c r="G76" i="12" s="1"/>
  <c r="B77" i="12"/>
  <c r="G44" i="12"/>
  <c r="D44" i="12"/>
  <c r="B45" i="12"/>
  <c r="C44" i="12"/>
  <c r="G14" i="12"/>
  <c r="D13" i="12"/>
  <c r="E13" i="12"/>
  <c r="D14" i="12"/>
  <c r="C12" i="12"/>
  <c r="D12" i="12"/>
  <c r="G12" i="12" l="1"/>
  <c r="G13" i="12"/>
  <c r="A16" i="12" s="1"/>
  <c r="E1" i="12" s="1"/>
  <c r="B110" i="12"/>
  <c r="C109" i="12"/>
  <c r="D109" i="12"/>
  <c r="E109" i="12"/>
  <c r="B78" i="12"/>
  <c r="C77" i="12"/>
  <c r="D77" i="12"/>
  <c r="E77" i="12"/>
  <c r="E45" i="12"/>
  <c r="D45" i="12"/>
  <c r="C45" i="12"/>
  <c r="B46" i="12"/>
  <c r="F24" i="12"/>
  <c r="G109" i="12" l="1"/>
  <c r="G45" i="12"/>
  <c r="C110" i="12"/>
  <c r="E110" i="12"/>
  <c r="D110" i="12"/>
  <c r="G77" i="12"/>
  <c r="C78" i="12"/>
  <c r="E78" i="12"/>
  <c r="D78" i="12"/>
  <c r="D46" i="12"/>
  <c r="C46" i="12"/>
  <c r="E46" i="12"/>
  <c r="F26" i="12"/>
  <c r="F25" i="12"/>
  <c r="G46" i="12" l="1"/>
  <c r="A48" i="12" s="1"/>
  <c r="G78" i="12"/>
  <c r="A80" i="12" s="1"/>
  <c r="F88" i="12" s="1"/>
  <c r="G110" i="12"/>
  <c r="A112" i="12" s="1"/>
  <c r="F120" i="12" s="1"/>
  <c r="E97" i="12"/>
  <c r="E33" i="12"/>
  <c r="F56" i="12"/>
  <c r="J34" i="12" l="1"/>
  <c r="J2" i="12"/>
  <c r="F121" i="12"/>
  <c r="F122" i="12"/>
  <c r="E65" i="12"/>
  <c r="J98" i="12" s="1"/>
  <c r="F89" i="12"/>
  <c r="F90" i="12"/>
  <c r="F57" i="12"/>
  <c r="F58" i="12"/>
  <c r="N2" i="12" l="1"/>
  <c r="N66" i="12"/>
  <c r="N98" i="12"/>
  <c r="N34" i="12"/>
  <c r="J66" i="12"/>
</calcChain>
</file>

<file path=xl/sharedStrings.xml><?xml version="1.0" encoding="utf-8"?>
<sst xmlns="http://schemas.openxmlformats.org/spreadsheetml/2006/main" count="172" uniqueCount="48">
  <si>
    <t>100% Polyester 210T</t>
    <phoneticPr fontId="1" type="noConversion"/>
  </si>
  <si>
    <t>Total Cartons :</t>
    <phoneticPr fontId="1" type="noConversion"/>
  </si>
  <si>
    <t>Total Volume :</t>
    <phoneticPr fontId="1" type="noConversion"/>
  </si>
  <si>
    <t>Total G/W :</t>
    <phoneticPr fontId="1" type="noConversion"/>
  </si>
  <si>
    <t>Description</t>
    <phoneticPr fontId="1" type="noConversion"/>
  </si>
  <si>
    <t>Style NO.</t>
    <phoneticPr fontId="1" type="noConversion"/>
  </si>
  <si>
    <t>Shell Fabric</t>
    <phoneticPr fontId="1" type="noConversion"/>
  </si>
  <si>
    <t>Lining</t>
    <phoneticPr fontId="1" type="noConversion"/>
  </si>
  <si>
    <t>Filler</t>
    <phoneticPr fontId="1" type="noConversion"/>
  </si>
  <si>
    <t>Quantity List</t>
    <phoneticPr fontId="1" type="noConversion"/>
  </si>
  <si>
    <t>COLOR / SIZE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</si>
  <si>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</si>
  <si>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</si>
  <si>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</si>
  <si>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</si>
  <si>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PCS/Color</t>
    <phoneticPr fontId="1" type="noConversion"/>
  </si>
  <si>
    <t>Packing List</t>
    <phoneticPr fontId="1" type="noConversion"/>
  </si>
  <si>
    <t>Ratio</t>
    <phoneticPr fontId="1" type="noConversion"/>
  </si>
  <si>
    <t>PCS</t>
    <phoneticPr fontId="1" type="noConversion"/>
  </si>
  <si>
    <t>per CTN</t>
    <phoneticPr fontId="1" type="noConversion"/>
  </si>
  <si>
    <t>Carton MEAS:</t>
    <phoneticPr fontId="1" type="noConversion"/>
  </si>
  <si>
    <t>CM</t>
    <phoneticPr fontId="1" type="noConversion"/>
  </si>
  <si>
    <t xml:space="preserve"> Polyfill,</t>
    <phoneticPr fontId="1" type="noConversion"/>
  </si>
  <si>
    <t>SIZE SPEC</t>
    <phoneticPr fontId="1" type="noConversion"/>
  </si>
  <si>
    <t>1/2 Chest</t>
    <phoneticPr fontId="1" type="noConversion"/>
  </si>
  <si>
    <t>B.C.Length</t>
    <phoneticPr fontId="1" type="noConversion"/>
  </si>
  <si>
    <t>Sleeve Length</t>
    <phoneticPr fontId="1" type="noConversion"/>
  </si>
  <si>
    <t>INCH</t>
    <phoneticPr fontId="1" type="noConversion"/>
  </si>
  <si>
    <t>IN-STOCK JACKETS</t>
    <phoneticPr fontId="1" type="noConversion"/>
  </si>
  <si>
    <t>Women Thick Puffer Jacket</t>
    <phoneticPr fontId="1" type="noConversion"/>
  </si>
  <si>
    <t>BLACK</t>
    <phoneticPr fontId="1" type="noConversion"/>
  </si>
  <si>
    <t>5688A</t>
    <phoneticPr fontId="1" type="noConversion"/>
  </si>
  <si>
    <t>100% NYLON TWILL,WITH PVC COATING</t>
    <phoneticPr fontId="1" type="noConversion"/>
  </si>
  <si>
    <t>DK RED</t>
    <phoneticPr fontId="1" type="noConversion"/>
  </si>
  <si>
    <t>BEIGE</t>
    <phoneticPr fontId="1" type="noConversion"/>
  </si>
  <si>
    <t>OFF WHITE</t>
    <phoneticPr fontId="1" type="noConversion"/>
  </si>
  <si>
    <t>If you want to  change lables and hangtag,+0.3$</t>
    <phoneticPr fontId="1" type="noConversion"/>
  </si>
  <si>
    <t>5688B</t>
    <phoneticPr fontId="1" type="noConversion"/>
  </si>
  <si>
    <t>5688C</t>
    <phoneticPr fontId="1" type="noConversion"/>
  </si>
  <si>
    <t>5688D</t>
    <phoneticPr fontId="1" type="noConversion"/>
  </si>
  <si>
    <t>ONE GROUP 4 STYLES. STYLE NO. 5688A,5688B,5688C,5688D</t>
    <phoneticPr fontId="1" type="noConversion"/>
  </si>
  <si>
    <t>TOTAL QUANTITY:</t>
    <phoneticPr fontId="1" type="noConversion"/>
  </si>
  <si>
    <t>TOTAL CBM:</t>
    <phoneticPr fontId="1" type="noConversion"/>
  </si>
  <si>
    <t>CBM</t>
    <phoneticPr fontId="1" type="noConversion"/>
  </si>
  <si>
    <t>ONE GROUP 4 STYLES. STYLE NO. 5688A,5688B,5688C,5688D</t>
  </si>
  <si>
    <t>Women Thick Puffer Jacket</t>
  </si>
  <si>
    <t>100% NYLON TWILL,WITH PVC COATING</t>
  </si>
  <si>
    <t>100% Polyester 210T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</si>
</sst>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0_ "/>
    <numFmt numFmtId="165" formatCode="&quot;Total Quantity : &quot;\ 0\ &quot;PCS&quot;"/>
    <numFmt numFmtId="166" formatCode="&quot;PRICE : USD &quot;0.00\ &quot;FOB(XIAMEN)&quot;"/>
    <numFmt numFmtId="167" formatCode="&quot;#&quot;\ #"/>
    <numFmt numFmtId="168" formatCode="#\ &quot;pcs&quot;"/>
    <numFmt numFmtId="169" formatCode="0.0&quot;KGS&quot;"/>
    <numFmt numFmtId="170" formatCode="0\ &quot;CTNS&quot;"/>
    <numFmt numFmtId="171" formatCode="&quot; X &quot;00"/>
    <numFmt numFmtId="172" formatCode="0.00\ &quot;CBM&quot;"/>
    <numFmt numFmtId="173" formatCode="&quot;G/W:&quot;0.0&quot;KGS&quot;"/>
    <numFmt numFmtId="174" formatCode="&quot;N/W:&quot;0.0&quot;KGS&quot;"/>
  </numFmts>
  <fonts count="15">
    <font>
      <sz val="12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Calibri"/>
      <family val="2"/>
    </font>
    <font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i/>
      <sz val="12"/>
      <name val="Calibri"/>
      <family val="2"/>
    </font>
    <font>
      <b/>
      <i/>
      <sz val="14"/>
      <name val="Calibri"/>
      <family val="2"/>
    </font>
    <font>
      <b/>
      <sz val="14"/>
      <color rgb="FFFF0000"/>
      <name val="Calibri"/>
      <family val="2"/>
    </font>
    <font>
      <b/>
      <sz val="14"/>
      <color rgb="FFC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Fill="1"/>
    <xf numFmtId="0" fontId="5" fillId="0" borderId="0" xfId="0" applyFont="1"/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2" xfId="0" applyFont="1" applyFill="1" applyBorder="1"/>
    <xf numFmtId="0" fontId="6" fillId="0" borderId="3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0" fontId="10" fillId="0" borderId="2" xfId="0" applyFont="1" applyFill="1" applyBorder="1"/>
    <xf numFmtId="0" fontId="10" fillId="0" borderId="2" xfId="0" applyNumberFormat="1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/>
    </xf>
    <xf numFmtId="0" fontId="10" fillId="0" borderId="0" xfId="0" applyFont="1" applyFill="1"/>
    <xf numFmtId="0" fontId="10" fillId="0" borderId="0" xfId="0" applyFont="1" applyFill="1" applyBorder="1"/>
    <xf numFmtId="0" fontId="5" fillId="0" borderId="0" xfId="0" applyFont="1" applyBorder="1"/>
    <xf numFmtId="0" fontId="6" fillId="0" borderId="2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5" fillId="0" borderId="2" xfId="0" applyFont="1" applyFill="1" applyBorder="1"/>
    <xf numFmtId="0" fontId="10" fillId="0" borderId="0" xfId="0" applyFont="1" applyFill="1" applyAlignment="1">
      <alignment horizontal="center"/>
    </xf>
    <xf numFmtId="17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right" vertical="center"/>
    </xf>
    <xf numFmtId="0" fontId="10" fillId="0" borderId="3" xfId="0" applyFont="1" applyFill="1" applyBorder="1" applyAlignment="1">
      <alignment horizontal="left" vertical="center"/>
    </xf>
    <xf numFmtId="0" fontId="11" fillId="0" borderId="2" xfId="0" applyFont="1" applyFill="1" applyBorder="1"/>
    <xf numFmtId="0" fontId="12" fillId="0" borderId="2" xfId="0" applyFont="1" applyFill="1" applyBorder="1"/>
    <xf numFmtId="0" fontId="5" fillId="0" borderId="6" xfId="0" applyFont="1" applyFill="1" applyBorder="1"/>
    <xf numFmtId="0" fontId="5" fillId="0" borderId="6" xfId="0" applyFont="1" applyFill="1" applyBorder="1" applyAlignment="1">
      <alignment vertical="center"/>
    </xf>
    <xf numFmtId="0" fontId="9" fillId="0" borderId="6" xfId="0" applyFont="1" applyFill="1" applyBorder="1"/>
    <xf numFmtId="0" fontId="10" fillId="0" borderId="6" xfId="0" applyFont="1" applyFill="1" applyBorder="1"/>
    <xf numFmtId="0" fontId="10" fillId="0" borderId="6" xfId="0" applyFont="1" applyFill="1" applyBorder="1" applyAlignment="1">
      <alignment horizontal="center"/>
    </xf>
    <xf numFmtId="0" fontId="7" fillId="0" borderId="4" xfId="0" applyFont="1" applyFill="1" applyBorder="1"/>
    <xf numFmtId="0" fontId="8" fillId="0" borderId="5" xfId="0" applyFont="1" applyFill="1" applyBorder="1"/>
    <xf numFmtId="0" fontId="8" fillId="0" borderId="5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173" fontId="10" fillId="0" borderId="0" xfId="0" applyNumberFormat="1" applyFont="1" applyFill="1" applyBorder="1" applyAlignment="1">
      <alignment horizontal="left"/>
    </xf>
    <xf numFmtId="174" fontId="10" fillId="0" borderId="0" xfId="0" applyNumberFormat="1" applyFont="1" applyFill="1" applyBorder="1" applyAlignment="1">
      <alignment horizontal="left"/>
    </xf>
    <xf numFmtId="0" fontId="5" fillId="0" borderId="7" xfId="0" applyFont="1" applyFill="1" applyBorder="1"/>
    <xf numFmtId="0" fontId="5" fillId="0" borderId="8" xfId="0" applyFont="1" applyFill="1" applyBorder="1"/>
    <xf numFmtId="0" fontId="6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/>
    <xf numFmtId="0" fontId="13" fillId="3" borderId="11" xfId="0" applyFont="1" applyFill="1" applyBorder="1"/>
    <xf numFmtId="0" fontId="13" fillId="3" borderId="12" xfId="0" applyFont="1" applyFill="1" applyBorder="1"/>
    <xf numFmtId="0" fontId="13" fillId="3" borderId="7" xfId="0" applyFont="1" applyFill="1" applyBorder="1"/>
    <xf numFmtId="0" fontId="13" fillId="3" borderId="9" xfId="0" applyFont="1" applyFill="1" applyBorder="1"/>
    <xf numFmtId="0" fontId="13" fillId="3" borderId="10" xfId="0" applyFont="1" applyFill="1" applyBorder="1"/>
    <xf numFmtId="0" fontId="13" fillId="3" borderId="8" xfId="0" applyFont="1" applyFill="1" applyBorder="1"/>
    <xf numFmtId="0" fontId="13" fillId="3" borderId="10" xfId="0" applyNumberFormat="1" applyFont="1" applyFill="1" applyBorder="1"/>
    <xf numFmtId="0" fontId="13" fillId="3" borderId="10" xfId="0" applyFont="1" applyFill="1" applyBorder="1" applyAlignment="1">
      <alignment horizontal="right"/>
    </xf>
    <xf numFmtId="164" fontId="13" fillId="3" borderId="10" xfId="0" applyNumberFormat="1" applyFont="1" applyFill="1" applyBorder="1"/>
    <xf numFmtId="170" fontId="8" fillId="0" borderId="5" xfId="0" applyNumberFormat="1" applyFont="1" applyFill="1" applyBorder="1" applyAlignment="1">
      <alignment horizontal="right"/>
    </xf>
    <xf numFmtId="170" fontId="8" fillId="0" borderId="3" xfId="0" applyNumberFormat="1" applyFont="1" applyFill="1" applyBorder="1" applyAlignment="1">
      <alignment horizontal="right"/>
    </xf>
    <xf numFmtId="172" fontId="8" fillId="0" borderId="5" xfId="0" applyNumberFormat="1" applyFont="1" applyFill="1" applyBorder="1" applyAlignment="1">
      <alignment horizontal="right"/>
    </xf>
    <xf numFmtId="172" fontId="8" fillId="0" borderId="3" xfId="0" applyNumberFormat="1" applyFont="1" applyFill="1" applyBorder="1" applyAlignment="1">
      <alignment horizontal="right"/>
    </xf>
    <xf numFmtId="169" fontId="5" fillId="0" borderId="5" xfId="0" applyNumberFormat="1" applyFont="1" applyFill="1" applyBorder="1" applyAlignment="1">
      <alignment horizontal="right"/>
    </xf>
    <xf numFmtId="169" fontId="5" fillId="0" borderId="3" xfId="0" applyNumberFormat="1" applyFont="1" applyFill="1" applyBorder="1" applyAlignment="1">
      <alignment horizontal="right"/>
    </xf>
    <xf numFmtId="167" fontId="8" fillId="0" borderId="2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right" vertical="center"/>
    </xf>
    <xf numFmtId="0" fontId="8" fillId="0" borderId="4" xfId="0" applyNumberFormat="1" applyFont="1" applyFill="1" applyBorder="1" applyAlignment="1">
      <alignment horizontal="center"/>
    </xf>
    <xf numFmtId="0" fontId="8" fillId="0" borderId="5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68" fontId="4" fillId="0" borderId="4" xfId="0" applyNumberFormat="1" applyFont="1" applyFill="1" applyBorder="1" applyAlignment="1">
      <alignment horizontal="center" vertical="center"/>
    </xf>
    <xf numFmtId="168" fontId="4" fillId="0" borderId="5" xfId="0" applyNumberFormat="1" applyFont="1" applyFill="1" applyBorder="1" applyAlignment="1">
      <alignment horizontal="center" vertical="center"/>
    </xf>
    <xf numFmtId="168" fontId="4" fillId="0" borderId="3" xfId="0" applyNumberFormat="1" applyFont="1" applyFill="1" applyBorder="1" applyAlignment="1">
      <alignment horizontal="center" vertical="center"/>
    </xf>
    <xf numFmtId="166" fontId="14" fillId="2" borderId="4" xfId="0" applyNumberFormat="1" applyFont="1" applyFill="1" applyBorder="1" applyAlignment="1">
      <alignment horizontal="center" vertical="center"/>
    </xf>
    <xf numFmtId="166" fontId="14" fillId="2" borderId="5" xfId="0" applyNumberFormat="1" applyFont="1" applyFill="1" applyBorder="1" applyAlignment="1">
      <alignment horizontal="center" vertical="center"/>
    </xf>
    <xf numFmtId="166" fontId="14" fillId="2" borderId="3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2</xdr:row>
      <xdr:rowOff>104774</xdr:rowOff>
    </xdr:from>
    <xdr:to>
      <xdr:col>14</xdr:col>
      <xdr:colOff>561975</xdr:colOff>
      <xdr:row>30</xdr:row>
      <xdr:rowOff>67776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2875" y="561974"/>
          <a:ext cx="6096000" cy="59923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104774</xdr:colOff>
      <xdr:row>34</xdr:row>
      <xdr:rowOff>123824</xdr:rowOff>
    </xdr:from>
    <xdr:to>
      <xdr:col>14</xdr:col>
      <xdr:colOff>740295</xdr:colOff>
      <xdr:row>62</xdr:row>
      <xdr:rowOff>9525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10000"/>
        </a:blip>
        <a:srcRect/>
        <a:stretch>
          <a:fillRect/>
        </a:stretch>
      </xdr:blipFill>
      <xdr:spPr bwMode="auto">
        <a:xfrm>
          <a:off x="3924299" y="7467599"/>
          <a:ext cx="6302896" cy="5915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66675</xdr:colOff>
      <xdr:row>66</xdr:row>
      <xdr:rowOff>171450</xdr:rowOff>
    </xdr:from>
    <xdr:to>
      <xdr:col>14</xdr:col>
      <xdr:colOff>761397</xdr:colOff>
      <xdr:row>93</xdr:row>
      <xdr:rowOff>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0000"/>
        </a:blip>
        <a:srcRect/>
        <a:stretch>
          <a:fillRect/>
        </a:stretch>
      </xdr:blipFill>
      <xdr:spPr bwMode="auto">
        <a:xfrm>
          <a:off x="3886200" y="14401800"/>
          <a:ext cx="6362097" cy="565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104775</xdr:colOff>
      <xdr:row>98</xdr:row>
      <xdr:rowOff>95250</xdr:rowOff>
    </xdr:from>
    <xdr:to>
      <xdr:col>14</xdr:col>
      <xdr:colOff>680436</xdr:colOff>
      <xdr:row>126</xdr:row>
      <xdr:rowOff>47625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24300" y="21212175"/>
          <a:ext cx="6243036" cy="5981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7"/>
  <sheetViews>
    <sheetView showGridLines="0" tabSelected="1" zoomScaleNormal="100" workbookViewId="0">
      <selection activeCell="S14" sqref="S14"/>
    </sheetView>
  </sheetViews>
  <sheetFormatPr defaultRowHeight="15.75"/>
  <cols>
    <col min="1" max="1" width="13.5" style="5" customWidth="1"/>
    <col min="2" max="6" width="5.625" style="5" customWidth="1"/>
    <col min="7" max="7" width="8.5" style="5" customWidth="1"/>
    <col min="8" max="14" width="10.625" style="5" customWidth="1"/>
    <col min="15" max="15" width="10.5" style="5" customWidth="1"/>
    <col min="16" max="21" width="10.625" style="5" customWidth="1"/>
    <col min="22" max="28" width="10.625" style="6" customWidth="1"/>
    <col min="29" max="30" width="10.625" customWidth="1"/>
  </cols>
  <sheetData>
    <row r="1" spans="1:28" ht="18" customHeight="1">
      <c r="A1" s="77" t="s">
        <v>28</v>
      </c>
      <c r="B1" s="78"/>
      <c r="C1" s="78"/>
      <c r="D1" s="78"/>
      <c r="E1" s="79">
        <f>A16</f>
        <v>10752</v>
      </c>
      <c r="F1" s="80"/>
      <c r="G1" s="81"/>
      <c r="H1" s="52" t="s">
        <v>44</v>
      </c>
      <c r="I1" s="53"/>
      <c r="J1" s="53"/>
      <c r="K1" s="53"/>
      <c r="L1" s="53"/>
      <c r="M1" s="53"/>
      <c r="N1" s="53"/>
      <c r="O1" s="54"/>
    </row>
    <row r="2" spans="1:28" ht="18" customHeight="1">
      <c r="A2" s="82">
        <v>6.5</v>
      </c>
      <c r="B2" s="83"/>
      <c r="C2" s="83"/>
      <c r="D2" s="83"/>
      <c r="E2" s="83"/>
      <c r="F2" s="83"/>
      <c r="G2" s="84"/>
      <c r="H2" s="55" t="s">
        <v>41</v>
      </c>
      <c r="I2" s="56"/>
      <c r="J2" s="58">
        <f>$E$1+$E$33+$E$65+$E$97</f>
        <v>44184</v>
      </c>
      <c r="K2" s="56" t="s">
        <v>18</v>
      </c>
      <c r="L2" s="59"/>
      <c r="M2" s="59" t="s">
        <v>42</v>
      </c>
      <c r="N2" s="60">
        <f>$F$25+$F$57+$F$89+$F$121</f>
        <v>278.35919999999999</v>
      </c>
      <c r="O2" s="57" t="s">
        <v>43</v>
      </c>
    </row>
    <row r="3" spans="1:28" ht="18" customHeight="1">
      <c r="A3" s="85" t="s">
        <v>36</v>
      </c>
      <c r="B3" s="86"/>
      <c r="C3" s="86"/>
      <c r="D3" s="86"/>
      <c r="E3" s="86"/>
      <c r="F3" s="86"/>
      <c r="G3" s="87"/>
      <c r="O3" s="35"/>
    </row>
    <row r="4" spans="1:28" ht="18" customHeight="1">
      <c r="A4" s="7" t="s">
        <v>4</v>
      </c>
      <c r="B4" s="91" t="s">
        <v>45</v>
      </c>
      <c r="C4" s="91"/>
      <c r="D4" s="91"/>
      <c r="E4" s="91"/>
      <c r="F4" s="91"/>
      <c r="G4" s="91"/>
      <c r="O4" s="35"/>
    </row>
    <row r="5" spans="1:28" ht="18" customHeight="1">
      <c r="A5" s="8" t="s">
        <v>5</v>
      </c>
      <c r="B5" s="67" t="s">
        <v>31</v>
      </c>
      <c r="C5" s="67"/>
      <c r="D5" s="67"/>
      <c r="E5" s="67"/>
      <c r="F5" s="67"/>
      <c r="G5" s="67"/>
      <c r="O5" s="35"/>
    </row>
    <row r="6" spans="1:28" ht="18" customHeight="1">
      <c r="A6" s="8" t="s">
        <v>6</v>
      </c>
      <c r="B6" s="68" t="s">
        <v>46</v>
      </c>
      <c r="C6" s="68"/>
      <c r="D6" s="68"/>
      <c r="E6" s="68"/>
      <c r="F6" s="68"/>
      <c r="G6" s="68"/>
      <c r="O6" s="35"/>
    </row>
    <row r="7" spans="1:28" ht="18" customHeight="1">
      <c r="A7" s="8" t="s">
        <v>7</v>
      </c>
      <c r="B7" s="69" t="s">
        <v>47</v>
      </c>
      <c r="C7" s="69"/>
      <c r="D7" s="69"/>
      <c r="E7" s="69"/>
      <c r="F7" s="69"/>
      <c r="G7" s="69"/>
      <c r="O7" s="35"/>
    </row>
    <row r="8" spans="1:28" s="1" customFormat="1" ht="18" customHeight="1">
      <c r="A8" s="8" t="s">
        <v>8</v>
      </c>
      <c r="B8" s="29" t="s">
        <v>22</v>
      </c>
      <c r="C8" s="30"/>
      <c r="D8" s="30"/>
      <c r="E8" s="30"/>
      <c r="F8" s="31">
        <v>450</v>
      </c>
      <c r="G8" s="32" t="str">
        <f>IF(F8&gt;220,"G/PC","G/M²")</f>
        <v>G/PC</v>
      </c>
      <c r="H8" s="9"/>
      <c r="I8" s="9"/>
      <c r="J8" s="9"/>
      <c r="K8" s="9"/>
      <c r="L8" s="9"/>
      <c r="M8" s="9"/>
      <c r="N8" s="9"/>
      <c r="O8" s="36"/>
      <c r="P8" s="9"/>
      <c r="Q8" s="9"/>
      <c r="R8" s="9"/>
      <c r="S8" s="9"/>
      <c r="T8" s="9"/>
      <c r="U8" s="9"/>
      <c r="V8" s="10"/>
      <c r="W8" s="10"/>
      <c r="X8" s="10"/>
      <c r="Y8" s="10"/>
      <c r="Z8" s="10"/>
      <c r="AA8" s="10"/>
      <c r="AB8" s="10"/>
    </row>
    <row r="9" spans="1:28" s="1" customFormat="1" ht="18" customHeight="1">
      <c r="A9" s="11"/>
      <c r="B9" s="70" t="s">
        <v>9</v>
      </c>
      <c r="C9" s="71"/>
      <c r="D9" s="71"/>
      <c r="E9" s="71"/>
      <c r="F9" s="71"/>
      <c r="G9" s="72"/>
      <c r="H9" s="9"/>
      <c r="I9" s="9"/>
      <c r="J9" s="9"/>
      <c r="K9" s="9"/>
      <c r="L9" s="9"/>
      <c r="M9" s="9"/>
      <c r="N9" s="9"/>
      <c r="O9" s="36"/>
      <c r="P9" s="9"/>
      <c r="Q9" s="9"/>
      <c r="R9" s="9"/>
      <c r="S9" s="9"/>
      <c r="T9" s="9"/>
      <c r="U9" s="9"/>
      <c r="V9" s="10"/>
      <c r="W9" s="10"/>
      <c r="X9" s="10"/>
      <c r="Y9" s="10"/>
      <c r="Z9" s="10"/>
      <c r="AA9" s="10"/>
      <c r="AB9" s="10"/>
    </row>
    <row r="10" spans="1:28" s="3" customFormat="1" ht="18" customHeight="1">
      <c r="A10" s="12" t="s">
        <v>10</v>
      </c>
      <c r="B10" s="50" t="s">
        <v>11</v>
      </c>
      <c r="C10" s="50" t="s">
        <v>12</v>
      </c>
      <c r="D10" s="50" t="s">
        <v>13</v>
      </c>
      <c r="E10" s="50" t="s">
        <v>14</v>
      </c>
      <c r="F10" s="50"/>
      <c r="G10" s="13" t="s">
        <v>15</v>
      </c>
      <c r="H10" s="14"/>
      <c r="I10" s="14"/>
      <c r="J10" s="14"/>
      <c r="K10" s="14"/>
      <c r="L10" s="14"/>
      <c r="M10" s="14"/>
      <c r="N10" s="14"/>
      <c r="O10" s="37"/>
      <c r="P10" s="14"/>
      <c r="Q10" s="14"/>
      <c r="R10" s="14"/>
      <c r="S10" s="14"/>
      <c r="T10" s="14"/>
      <c r="U10" s="14"/>
      <c r="V10" s="15"/>
      <c r="W10" s="15"/>
      <c r="X10" s="15"/>
      <c r="Y10" s="15"/>
      <c r="Z10" s="15"/>
      <c r="AA10" s="15"/>
      <c r="AB10" s="15"/>
    </row>
    <row r="11" spans="1:28" ht="18" customHeight="1">
      <c r="A11" s="16" t="s">
        <v>30</v>
      </c>
      <c r="B11" s="17">
        <v>448</v>
      </c>
      <c r="C11" s="17">
        <f>$B11*C$19</f>
        <v>896</v>
      </c>
      <c r="D11" s="17">
        <f t="shared" ref="D11:E14" si="0">$B11*D$19</f>
        <v>896</v>
      </c>
      <c r="E11" s="17">
        <f t="shared" si="0"/>
        <v>448</v>
      </c>
      <c r="F11" s="17"/>
      <c r="G11" s="18">
        <f>SUM(B11:F11)</f>
        <v>2688</v>
      </c>
      <c r="H11" s="19"/>
      <c r="I11" s="19"/>
      <c r="J11" s="19"/>
      <c r="K11" s="19"/>
      <c r="L11" s="19"/>
      <c r="M11" s="19"/>
      <c r="N11" s="19"/>
      <c r="O11" s="38"/>
      <c r="P11" s="19"/>
      <c r="Q11" s="19"/>
      <c r="R11" s="19"/>
      <c r="S11" s="19"/>
      <c r="T11" s="19"/>
      <c r="U11" s="19"/>
    </row>
    <row r="12" spans="1:28" ht="18" customHeight="1">
      <c r="A12" s="16" t="s">
        <v>33</v>
      </c>
      <c r="B12" s="17">
        <f>B11</f>
        <v>448</v>
      </c>
      <c r="C12" s="17">
        <f>$B12*C$19</f>
        <v>896</v>
      </c>
      <c r="D12" s="17">
        <f t="shared" si="0"/>
        <v>896</v>
      </c>
      <c r="E12" s="17">
        <f t="shared" si="0"/>
        <v>448</v>
      </c>
      <c r="F12" s="17"/>
      <c r="G12" s="18">
        <f>SUM(B12:F12)</f>
        <v>2688</v>
      </c>
      <c r="H12" s="19"/>
      <c r="I12" s="19"/>
      <c r="J12" s="19"/>
      <c r="K12" s="19"/>
      <c r="L12" s="19"/>
      <c r="M12" s="19"/>
      <c r="N12" s="19"/>
      <c r="O12" s="38"/>
      <c r="P12" s="19"/>
      <c r="Q12" s="19"/>
      <c r="R12" s="19"/>
      <c r="S12" s="19"/>
      <c r="T12" s="19"/>
      <c r="U12" s="19"/>
    </row>
    <row r="13" spans="1:28" ht="18" customHeight="1">
      <c r="A13" s="16" t="s">
        <v>34</v>
      </c>
      <c r="B13" s="17">
        <f>B12</f>
        <v>448</v>
      </c>
      <c r="C13" s="17">
        <f>$B13*C$19</f>
        <v>896</v>
      </c>
      <c r="D13" s="17">
        <f t="shared" si="0"/>
        <v>896</v>
      </c>
      <c r="E13" s="17">
        <f>$B13*E$19</f>
        <v>448</v>
      </c>
      <c r="F13" s="17"/>
      <c r="G13" s="18">
        <f>SUM(B13:F13)</f>
        <v>2688</v>
      </c>
      <c r="H13" s="19"/>
      <c r="I13" s="19"/>
      <c r="J13" s="19"/>
      <c r="K13" s="19"/>
      <c r="L13" s="19"/>
      <c r="M13" s="19"/>
      <c r="N13" s="19"/>
      <c r="O13" s="38"/>
      <c r="P13" s="19"/>
      <c r="Q13" s="19"/>
      <c r="R13" s="19"/>
      <c r="S13" s="19"/>
      <c r="T13" s="19"/>
      <c r="U13" s="19"/>
    </row>
    <row r="14" spans="1:28" ht="18" customHeight="1">
      <c r="A14" s="16" t="s">
        <v>35</v>
      </c>
      <c r="B14" s="17">
        <f>B13</f>
        <v>448</v>
      </c>
      <c r="C14" s="17">
        <f>$B14*C$19</f>
        <v>896</v>
      </c>
      <c r="D14" s="17">
        <f t="shared" si="0"/>
        <v>896</v>
      </c>
      <c r="E14" s="17">
        <f t="shared" si="0"/>
        <v>448</v>
      </c>
      <c r="F14" s="17"/>
      <c r="G14" s="18">
        <f>SUM(B14:F14)</f>
        <v>2688</v>
      </c>
      <c r="H14" s="19"/>
      <c r="I14" s="19"/>
      <c r="J14" s="19"/>
      <c r="K14" s="19"/>
      <c r="L14" s="19"/>
      <c r="M14" s="19"/>
      <c r="N14" s="19"/>
      <c r="O14" s="38"/>
      <c r="P14" s="19"/>
      <c r="Q14" s="19"/>
      <c r="R14" s="19"/>
      <c r="S14" s="19"/>
      <c r="T14" s="19"/>
      <c r="U14" s="19"/>
    </row>
    <row r="15" spans="1:28" ht="18" customHeight="1">
      <c r="A15" s="16"/>
      <c r="B15" s="17"/>
      <c r="C15" s="17"/>
      <c r="D15" s="17"/>
      <c r="E15" s="17"/>
      <c r="F15" s="17"/>
      <c r="G15" s="18"/>
      <c r="H15" s="19"/>
      <c r="I15" s="19"/>
      <c r="J15" s="19"/>
      <c r="K15" s="19"/>
      <c r="L15" s="19"/>
      <c r="M15" s="19"/>
      <c r="N15" s="19"/>
      <c r="O15" s="38"/>
      <c r="P15" s="19"/>
      <c r="Q15" s="19"/>
      <c r="R15" s="19"/>
      <c r="S15" s="19"/>
      <c r="T15" s="19"/>
      <c r="U15" s="19"/>
    </row>
    <row r="16" spans="1:28" s="2" customFormat="1" ht="18" customHeight="1">
      <c r="A16" s="73">
        <f>SUM(G11:G15)</f>
        <v>10752</v>
      </c>
      <c r="B16" s="73"/>
      <c r="C16" s="73"/>
      <c r="D16" s="73"/>
      <c r="E16" s="73"/>
      <c r="F16" s="73"/>
      <c r="G16" s="73"/>
      <c r="H16" s="20"/>
      <c r="I16" s="20"/>
      <c r="J16" s="20"/>
      <c r="K16" s="20"/>
      <c r="L16" s="20"/>
      <c r="M16" s="20"/>
      <c r="N16" s="20"/>
      <c r="O16" s="38"/>
      <c r="P16" s="20"/>
      <c r="Q16" s="20"/>
      <c r="R16" s="20"/>
      <c r="S16" s="20"/>
      <c r="T16" s="20"/>
      <c r="U16" s="20"/>
      <c r="V16" s="21"/>
      <c r="W16" s="21"/>
      <c r="X16" s="21"/>
      <c r="Y16" s="21"/>
      <c r="Z16" s="21"/>
      <c r="AA16" s="21"/>
      <c r="AB16" s="21"/>
    </row>
    <row r="17" spans="1:28" ht="18.75">
      <c r="A17" s="34" t="s">
        <v>16</v>
      </c>
      <c r="B17" s="74" t="s">
        <v>17</v>
      </c>
      <c r="C17" s="75"/>
      <c r="D17" s="75"/>
      <c r="E17" s="75"/>
      <c r="F17" s="76"/>
      <c r="G17" s="22" t="s">
        <v>18</v>
      </c>
      <c r="O17" s="35"/>
    </row>
    <row r="18" spans="1:28">
      <c r="A18" s="12" t="s">
        <v>10</v>
      </c>
      <c r="B18" s="50" t="str">
        <f>B10</f>
        <v>S</v>
      </c>
      <c r="C18" s="50" t="str">
        <f>C10</f>
        <v>M</v>
      </c>
      <c r="D18" s="50" t="str">
        <f>D10</f>
        <v>L</v>
      </c>
      <c r="E18" s="50" t="str">
        <f>E10</f>
        <v>XL</v>
      </c>
      <c r="F18" s="50"/>
      <c r="G18" s="23" t="s">
        <v>19</v>
      </c>
      <c r="O18" s="35"/>
    </row>
    <row r="19" spans="1:28">
      <c r="A19" s="24" t="str">
        <f>A11</f>
        <v>BLACK</v>
      </c>
      <c r="B19" s="51">
        <v>1</v>
      </c>
      <c r="C19" s="51">
        <v>2</v>
      </c>
      <c r="D19" s="51">
        <v>2</v>
      </c>
      <c r="E19" s="51">
        <v>1</v>
      </c>
      <c r="F19" s="51"/>
      <c r="G19" s="88">
        <f>SUM(B19:F23)</f>
        <v>24</v>
      </c>
      <c r="O19" s="35"/>
    </row>
    <row r="20" spans="1:28">
      <c r="A20" s="24" t="str">
        <f>A12</f>
        <v>DK RED</v>
      </c>
      <c r="B20" s="51">
        <f>B19</f>
        <v>1</v>
      </c>
      <c r="C20" s="51">
        <f t="shared" ref="C20:E22" si="1">C19</f>
        <v>2</v>
      </c>
      <c r="D20" s="51">
        <f t="shared" si="1"/>
        <v>2</v>
      </c>
      <c r="E20" s="51">
        <f t="shared" si="1"/>
        <v>1</v>
      </c>
      <c r="F20" s="51"/>
      <c r="G20" s="89"/>
      <c r="O20" s="35"/>
    </row>
    <row r="21" spans="1:28">
      <c r="A21" s="24" t="str">
        <f>A13</f>
        <v>BEIGE</v>
      </c>
      <c r="B21" s="51">
        <f>B20</f>
        <v>1</v>
      </c>
      <c r="C21" s="51">
        <f t="shared" si="1"/>
        <v>2</v>
      </c>
      <c r="D21" s="51">
        <f t="shared" si="1"/>
        <v>2</v>
      </c>
      <c r="E21" s="51">
        <f t="shared" si="1"/>
        <v>1</v>
      </c>
      <c r="F21" s="51"/>
      <c r="G21" s="89"/>
      <c r="O21" s="35"/>
    </row>
    <row r="22" spans="1:28">
      <c r="A22" s="24" t="str">
        <f>A14</f>
        <v>OFF WHITE</v>
      </c>
      <c r="B22" s="51">
        <f>B21</f>
        <v>1</v>
      </c>
      <c r="C22" s="51">
        <f t="shared" si="1"/>
        <v>2</v>
      </c>
      <c r="D22" s="51">
        <f t="shared" si="1"/>
        <v>2</v>
      </c>
      <c r="E22" s="51">
        <f t="shared" si="1"/>
        <v>1</v>
      </c>
      <c r="F22" s="51"/>
      <c r="G22" s="89"/>
      <c r="O22" s="35"/>
    </row>
    <row r="23" spans="1:28">
      <c r="A23" s="24"/>
      <c r="B23" s="51"/>
      <c r="C23" s="51"/>
      <c r="D23" s="51"/>
      <c r="E23" s="51"/>
      <c r="F23" s="51"/>
      <c r="G23" s="90"/>
      <c r="O23" s="35"/>
    </row>
    <row r="24" spans="1:28">
      <c r="A24" s="46"/>
      <c r="B24" s="20"/>
      <c r="C24" s="40"/>
      <c r="D24" s="41"/>
      <c r="E24" s="42" t="s">
        <v>1</v>
      </c>
      <c r="F24" s="61">
        <f>A16/G19</f>
        <v>448</v>
      </c>
      <c r="G24" s="62"/>
      <c r="O24" s="35"/>
    </row>
    <row r="25" spans="1:28">
      <c r="A25" s="46">
        <v>21.5</v>
      </c>
      <c r="B25" s="20"/>
      <c r="C25" s="40"/>
      <c r="D25" s="41"/>
      <c r="E25" s="42" t="s">
        <v>2</v>
      </c>
      <c r="F25" s="63">
        <f>B27*C27*D27/1000000*F24</f>
        <v>67.7376</v>
      </c>
      <c r="G25" s="64"/>
      <c r="O25" s="35"/>
    </row>
    <row r="26" spans="1:28">
      <c r="A26" s="47">
        <v>19.5</v>
      </c>
      <c r="B26" s="20"/>
      <c r="C26" s="43"/>
      <c r="D26" s="44"/>
      <c r="E26" s="44" t="s">
        <v>3</v>
      </c>
      <c r="F26" s="65">
        <f>A25*F24</f>
        <v>9632</v>
      </c>
      <c r="G26" s="66"/>
      <c r="O26" s="35"/>
    </row>
    <row r="27" spans="1:28" s="4" customFormat="1" ht="15">
      <c r="A27" s="45" t="s">
        <v>20</v>
      </c>
      <c r="B27" s="27">
        <v>54</v>
      </c>
      <c r="C27" s="26">
        <v>35</v>
      </c>
      <c r="D27" s="26">
        <v>80</v>
      </c>
      <c r="E27" s="27" t="s">
        <v>21</v>
      </c>
      <c r="F27" s="27"/>
      <c r="G27" s="27"/>
      <c r="H27" s="25"/>
      <c r="I27" s="25"/>
      <c r="J27" s="25"/>
      <c r="K27" s="25"/>
      <c r="L27" s="25"/>
      <c r="M27" s="25"/>
      <c r="N27" s="25"/>
      <c r="O27" s="39"/>
      <c r="P27" s="25"/>
      <c r="Q27" s="25"/>
      <c r="R27" s="25"/>
      <c r="S27" s="25"/>
      <c r="T27" s="25"/>
      <c r="U27" s="25"/>
      <c r="V27" s="28"/>
      <c r="W27" s="28"/>
      <c r="X27" s="28"/>
      <c r="Y27" s="28"/>
      <c r="Z27" s="28"/>
      <c r="AA27" s="28"/>
      <c r="AB27" s="28"/>
    </row>
    <row r="28" spans="1:28">
      <c r="A28" s="33" t="s">
        <v>23</v>
      </c>
      <c r="B28" s="50" t="str">
        <f>B10</f>
        <v>S</v>
      </c>
      <c r="C28" s="50" t="str">
        <f>C10</f>
        <v>M</v>
      </c>
      <c r="D28" s="50" t="str">
        <f>D10</f>
        <v>L</v>
      </c>
      <c r="E28" s="50" t="str">
        <f>E10</f>
        <v>XL</v>
      </c>
      <c r="F28" s="50"/>
      <c r="G28" s="48"/>
    </row>
    <row r="29" spans="1:28">
      <c r="A29" s="24" t="s">
        <v>24</v>
      </c>
      <c r="B29" s="51">
        <v>20</v>
      </c>
      <c r="C29" s="51">
        <v>21</v>
      </c>
      <c r="D29" s="51">
        <v>22</v>
      </c>
      <c r="E29" s="51">
        <v>23</v>
      </c>
      <c r="F29" s="51"/>
      <c r="G29" s="35" t="s">
        <v>27</v>
      </c>
    </row>
    <row r="30" spans="1:28">
      <c r="A30" s="24" t="s">
        <v>25</v>
      </c>
      <c r="B30" s="51">
        <v>25</v>
      </c>
      <c r="C30" s="51">
        <v>26</v>
      </c>
      <c r="D30" s="51">
        <v>27</v>
      </c>
      <c r="E30" s="51">
        <v>28</v>
      </c>
      <c r="F30" s="51"/>
      <c r="G30" s="35" t="str">
        <f>G29</f>
        <v>INCH</v>
      </c>
    </row>
    <row r="31" spans="1:28">
      <c r="A31" s="24" t="s">
        <v>26</v>
      </c>
      <c r="B31" s="51">
        <v>23</v>
      </c>
      <c r="C31" s="51">
        <v>24</v>
      </c>
      <c r="D31" s="51">
        <v>24.5</v>
      </c>
      <c r="E31" s="51">
        <v>25</v>
      </c>
      <c r="F31" s="51"/>
      <c r="G31" s="49" t="str">
        <f>G30</f>
        <v>INCH</v>
      </c>
    </row>
    <row r="33" spans="1:28" ht="18" customHeight="1">
      <c r="A33" s="77" t="s">
        <v>28</v>
      </c>
      <c r="B33" s="78"/>
      <c r="C33" s="78"/>
      <c r="D33" s="78"/>
      <c r="E33" s="79">
        <f>A48</f>
        <v>13440</v>
      </c>
      <c r="F33" s="80"/>
      <c r="G33" s="81"/>
      <c r="H33" s="52" t="s">
        <v>40</v>
      </c>
      <c r="I33" s="53"/>
      <c r="J33" s="53"/>
      <c r="K33" s="53"/>
      <c r="L33" s="53"/>
      <c r="M33" s="53"/>
      <c r="N33" s="53"/>
      <c r="O33" s="54"/>
    </row>
    <row r="34" spans="1:28" ht="18" customHeight="1">
      <c r="A34" s="82">
        <f>$A$2</f>
        <v>6.5</v>
      </c>
      <c r="B34" s="83"/>
      <c r="C34" s="83"/>
      <c r="D34" s="83"/>
      <c r="E34" s="83"/>
      <c r="F34" s="83"/>
      <c r="G34" s="84"/>
      <c r="H34" s="55" t="s">
        <v>41</v>
      </c>
      <c r="I34" s="56"/>
      <c r="J34" s="58">
        <f>$E$1+$E$33+$E$65+$E$97</f>
        <v>44184</v>
      </c>
      <c r="K34" s="56" t="s">
        <v>18</v>
      </c>
      <c r="L34" s="59"/>
      <c r="M34" s="59" t="s">
        <v>42</v>
      </c>
      <c r="N34" s="60">
        <f>$F$25+$F$57+$F$89+$F$121</f>
        <v>278.35919999999999</v>
      </c>
      <c r="O34" s="57" t="s">
        <v>43</v>
      </c>
    </row>
    <row r="35" spans="1:28" ht="18" customHeight="1">
      <c r="A35" s="85" t="s">
        <v>36</v>
      </c>
      <c r="B35" s="86"/>
      <c r="C35" s="86"/>
      <c r="D35" s="86"/>
      <c r="E35" s="86"/>
      <c r="F35" s="86"/>
      <c r="G35" s="87"/>
      <c r="O35" s="35"/>
    </row>
    <row r="36" spans="1:28" ht="18" customHeight="1">
      <c r="A36" s="7" t="s">
        <v>4</v>
      </c>
      <c r="B36" s="91" t="s">
        <v>29</v>
      </c>
      <c r="C36" s="91"/>
      <c r="D36" s="91"/>
      <c r="E36" s="91"/>
      <c r="F36" s="91"/>
      <c r="G36" s="91"/>
      <c r="O36" s="35"/>
    </row>
    <row r="37" spans="1:28" ht="18" customHeight="1">
      <c r="A37" s="8" t="s">
        <v>5</v>
      </c>
      <c r="B37" s="67" t="s">
        <v>37</v>
      </c>
      <c r="C37" s="67"/>
      <c r="D37" s="67"/>
      <c r="E37" s="67"/>
      <c r="F37" s="67"/>
      <c r="G37" s="67"/>
      <c r="O37" s="35"/>
    </row>
    <row r="38" spans="1:28" ht="18" customHeight="1">
      <c r="A38" s="8" t="s">
        <v>6</v>
      </c>
      <c r="B38" s="68" t="s">
        <v>32</v>
      </c>
      <c r="C38" s="68"/>
      <c r="D38" s="68"/>
      <c r="E38" s="68"/>
      <c r="F38" s="68"/>
      <c r="G38" s="68"/>
      <c r="O38" s="35"/>
    </row>
    <row r="39" spans="1:28" ht="18" customHeight="1">
      <c r="A39" s="8" t="s">
        <v>7</v>
      </c>
      <c r="B39" s="69" t="s">
        <v>0</v>
      </c>
      <c r="C39" s="69"/>
      <c r="D39" s="69"/>
      <c r="E39" s="69"/>
      <c r="F39" s="69"/>
      <c r="G39" s="69"/>
      <c r="O39" s="35"/>
    </row>
    <row r="40" spans="1:28" s="1" customFormat="1" ht="18" customHeight="1">
      <c r="A40" s="8" t="s">
        <v>8</v>
      </c>
      <c r="B40" s="29" t="s">
        <v>22</v>
      </c>
      <c r="C40" s="30"/>
      <c r="D40" s="30"/>
      <c r="E40" s="30"/>
      <c r="F40" s="31">
        <v>400</v>
      </c>
      <c r="G40" s="32" t="str">
        <f>IF(F40&gt;220,"G/PC","G/M²")</f>
        <v>G/PC</v>
      </c>
      <c r="H40" s="9"/>
      <c r="I40" s="9"/>
      <c r="J40" s="9"/>
      <c r="K40" s="9"/>
      <c r="L40" s="9"/>
      <c r="M40" s="9"/>
      <c r="N40" s="9"/>
      <c r="O40" s="36"/>
      <c r="P40" s="9"/>
      <c r="Q40" s="9"/>
      <c r="R40" s="9"/>
      <c r="S40" s="9"/>
      <c r="T40" s="9"/>
      <c r="U40" s="9"/>
      <c r="V40" s="10"/>
      <c r="W40" s="10"/>
      <c r="X40" s="10"/>
      <c r="Y40" s="10"/>
      <c r="Z40" s="10"/>
      <c r="AA40" s="10"/>
      <c r="AB40" s="10"/>
    </row>
    <row r="41" spans="1:28" s="1" customFormat="1" ht="18" customHeight="1">
      <c r="A41" s="11"/>
      <c r="B41" s="70" t="s">
        <v>9</v>
      </c>
      <c r="C41" s="71"/>
      <c r="D41" s="71"/>
      <c r="E41" s="71"/>
      <c r="F41" s="71"/>
      <c r="G41" s="72"/>
      <c r="H41" s="9"/>
      <c r="I41" s="9"/>
      <c r="J41" s="9"/>
      <c r="K41" s="9"/>
      <c r="L41" s="9"/>
      <c r="M41" s="9"/>
      <c r="N41" s="9"/>
      <c r="O41" s="36"/>
      <c r="P41" s="9"/>
      <c r="Q41" s="9"/>
      <c r="R41" s="9"/>
      <c r="S41" s="9"/>
      <c r="T41" s="9"/>
      <c r="U41" s="9"/>
      <c r="V41" s="10"/>
      <c r="W41" s="10"/>
      <c r="X41" s="10"/>
      <c r="Y41" s="10"/>
      <c r="Z41" s="10"/>
      <c r="AA41" s="10"/>
      <c r="AB41" s="10"/>
    </row>
    <row r="42" spans="1:28" s="3" customFormat="1" ht="18" customHeight="1">
      <c r="A42" s="12" t="s">
        <v>10</v>
      </c>
      <c r="B42" s="50" t="s">
        <v>11</v>
      </c>
      <c r="C42" s="50" t="s">
        <v>12</v>
      </c>
      <c r="D42" s="50" t="s">
        <v>13</v>
      </c>
      <c r="E42" s="50" t="s">
        <v>14</v>
      </c>
      <c r="F42" s="50"/>
      <c r="G42" s="13" t="s">
        <v>15</v>
      </c>
      <c r="H42" s="14"/>
      <c r="I42" s="14"/>
      <c r="J42" s="14"/>
      <c r="K42" s="14"/>
      <c r="L42" s="14"/>
      <c r="M42" s="14"/>
      <c r="N42" s="14"/>
      <c r="O42" s="37"/>
      <c r="P42" s="14"/>
      <c r="Q42" s="14"/>
      <c r="R42" s="14"/>
      <c r="S42" s="14"/>
      <c r="T42" s="14"/>
      <c r="U42" s="14"/>
      <c r="V42" s="15"/>
      <c r="W42" s="15"/>
      <c r="X42" s="15"/>
      <c r="Y42" s="15"/>
      <c r="Z42" s="15"/>
      <c r="AA42" s="15"/>
      <c r="AB42" s="15"/>
    </row>
    <row r="43" spans="1:28" ht="18" customHeight="1">
      <c r="A43" s="16" t="s">
        <v>30</v>
      </c>
      <c r="B43" s="17">
        <v>560</v>
      </c>
      <c r="C43" s="17">
        <f>$B43*C$19</f>
        <v>1120</v>
      </c>
      <c r="D43" s="17">
        <f t="shared" ref="D43:E46" si="2">$B43*D$19</f>
        <v>1120</v>
      </c>
      <c r="E43" s="17">
        <f t="shared" si="2"/>
        <v>560</v>
      </c>
      <c r="F43" s="17"/>
      <c r="G43" s="18">
        <f>SUM(B43:F43)</f>
        <v>3360</v>
      </c>
      <c r="H43" s="19"/>
      <c r="I43" s="19"/>
      <c r="J43" s="19"/>
      <c r="K43" s="19"/>
      <c r="L43" s="19"/>
      <c r="M43" s="19"/>
      <c r="N43" s="19"/>
      <c r="O43" s="38"/>
      <c r="P43" s="19"/>
      <c r="Q43" s="19"/>
      <c r="R43" s="19"/>
      <c r="S43" s="19"/>
      <c r="T43" s="19"/>
      <c r="U43" s="19"/>
    </row>
    <row r="44" spans="1:28" ht="18" customHeight="1">
      <c r="A44" s="16" t="s">
        <v>33</v>
      </c>
      <c r="B44" s="17">
        <f>B43</f>
        <v>560</v>
      </c>
      <c r="C44" s="17">
        <f>$B44*C$19</f>
        <v>1120</v>
      </c>
      <c r="D44" s="17">
        <f t="shared" si="2"/>
        <v>1120</v>
      </c>
      <c r="E44" s="17">
        <f t="shared" si="2"/>
        <v>560</v>
      </c>
      <c r="F44" s="17"/>
      <c r="G44" s="18">
        <f>SUM(B44:F44)</f>
        <v>3360</v>
      </c>
      <c r="H44" s="19"/>
      <c r="I44" s="19"/>
      <c r="J44" s="19"/>
      <c r="K44" s="19"/>
      <c r="L44" s="19"/>
      <c r="M44" s="19"/>
      <c r="N44" s="19"/>
      <c r="O44" s="38"/>
      <c r="P44" s="19"/>
      <c r="Q44" s="19"/>
      <c r="R44" s="19"/>
      <c r="S44" s="19"/>
      <c r="T44" s="19"/>
      <c r="U44" s="19"/>
    </row>
    <row r="45" spans="1:28" ht="18" customHeight="1">
      <c r="A45" s="16" t="s">
        <v>34</v>
      </c>
      <c r="B45" s="17">
        <f>B44</f>
        <v>560</v>
      </c>
      <c r="C45" s="17">
        <f>$B45*C$19</f>
        <v>1120</v>
      </c>
      <c r="D45" s="17">
        <f t="shared" si="2"/>
        <v>1120</v>
      </c>
      <c r="E45" s="17">
        <f>$B45*E$19</f>
        <v>560</v>
      </c>
      <c r="F45" s="17"/>
      <c r="G45" s="18">
        <f>SUM(B45:F45)</f>
        <v>3360</v>
      </c>
      <c r="H45" s="19"/>
      <c r="I45" s="19"/>
      <c r="J45" s="19"/>
      <c r="K45" s="19"/>
      <c r="L45" s="19"/>
      <c r="M45" s="19"/>
      <c r="N45" s="19"/>
      <c r="O45" s="38"/>
      <c r="P45" s="19"/>
      <c r="Q45" s="19"/>
      <c r="R45" s="19"/>
      <c r="S45" s="19"/>
      <c r="T45" s="19"/>
      <c r="U45" s="19"/>
    </row>
    <row r="46" spans="1:28" ht="18" customHeight="1">
      <c r="A46" s="16" t="s">
        <v>35</v>
      </c>
      <c r="B46" s="17">
        <f>B45</f>
        <v>560</v>
      </c>
      <c r="C46" s="17">
        <f>$B46*C$19</f>
        <v>1120</v>
      </c>
      <c r="D46" s="17">
        <f t="shared" si="2"/>
        <v>1120</v>
      </c>
      <c r="E46" s="17">
        <f t="shared" si="2"/>
        <v>560</v>
      </c>
      <c r="F46" s="17"/>
      <c r="G46" s="18">
        <f>SUM(B46:F46)</f>
        <v>3360</v>
      </c>
      <c r="H46" s="19"/>
      <c r="I46" s="19"/>
      <c r="J46" s="19"/>
      <c r="K46" s="19"/>
      <c r="L46" s="19"/>
      <c r="M46" s="19"/>
      <c r="N46" s="19"/>
      <c r="O46" s="38"/>
      <c r="P46" s="19"/>
      <c r="Q46" s="19"/>
      <c r="R46" s="19"/>
      <c r="S46" s="19"/>
      <c r="T46" s="19"/>
      <c r="U46" s="19"/>
    </row>
    <row r="47" spans="1:28" ht="18" customHeight="1">
      <c r="A47" s="16"/>
      <c r="B47" s="17"/>
      <c r="C47" s="17"/>
      <c r="D47" s="17"/>
      <c r="E47" s="17"/>
      <c r="F47" s="17"/>
      <c r="G47" s="18"/>
      <c r="H47" s="19"/>
      <c r="I47" s="19"/>
      <c r="J47" s="19"/>
      <c r="K47" s="19"/>
      <c r="L47" s="19"/>
      <c r="M47" s="19"/>
      <c r="N47" s="19"/>
      <c r="O47" s="38"/>
      <c r="P47" s="19"/>
      <c r="Q47" s="19"/>
      <c r="R47" s="19"/>
      <c r="S47" s="19"/>
      <c r="T47" s="19"/>
      <c r="U47" s="19"/>
    </row>
    <row r="48" spans="1:28" s="2" customFormat="1" ht="18" customHeight="1">
      <c r="A48" s="73">
        <f>SUM(G43:G47)</f>
        <v>13440</v>
      </c>
      <c r="B48" s="73"/>
      <c r="C48" s="73"/>
      <c r="D48" s="73"/>
      <c r="E48" s="73"/>
      <c r="F48" s="73"/>
      <c r="G48" s="73"/>
      <c r="H48" s="20"/>
      <c r="I48" s="20"/>
      <c r="J48" s="20"/>
      <c r="K48" s="20"/>
      <c r="L48" s="20"/>
      <c r="M48" s="20"/>
      <c r="N48" s="20"/>
      <c r="O48" s="38"/>
      <c r="P48" s="20"/>
      <c r="Q48" s="20"/>
      <c r="R48" s="20"/>
      <c r="S48" s="20"/>
      <c r="T48" s="20"/>
      <c r="U48" s="20"/>
      <c r="V48" s="21"/>
      <c r="W48" s="21"/>
      <c r="X48" s="21"/>
      <c r="Y48" s="21"/>
      <c r="Z48" s="21"/>
      <c r="AA48" s="21"/>
      <c r="AB48" s="21"/>
    </row>
    <row r="49" spans="1:28" ht="18.75">
      <c r="A49" s="34" t="s">
        <v>16</v>
      </c>
      <c r="B49" s="74" t="s">
        <v>17</v>
      </c>
      <c r="C49" s="75"/>
      <c r="D49" s="75"/>
      <c r="E49" s="75"/>
      <c r="F49" s="76"/>
      <c r="G49" s="22" t="s">
        <v>18</v>
      </c>
      <c r="O49" s="35"/>
    </row>
    <row r="50" spans="1:28">
      <c r="A50" s="12" t="s">
        <v>10</v>
      </c>
      <c r="B50" s="50" t="str">
        <f>B42</f>
        <v>S</v>
      </c>
      <c r="C50" s="50" t="str">
        <f>C42</f>
        <v>M</v>
      </c>
      <c r="D50" s="50" t="str">
        <f>D42</f>
        <v>L</v>
      </c>
      <c r="E50" s="50" t="str">
        <f>E42</f>
        <v>XL</v>
      </c>
      <c r="F50" s="50"/>
      <c r="G50" s="23" t="s">
        <v>19</v>
      </c>
      <c r="O50" s="35"/>
    </row>
    <row r="51" spans="1:28">
      <c r="A51" s="24" t="str">
        <f>A43</f>
        <v>BLACK</v>
      </c>
      <c r="B51" s="51">
        <v>1</v>
      </c>
      <c r="C51" s="51">
        <v>2</v>
      </c>
      <c r="D51" s="51">
        <v>2</v>
      </c>
      <c r="E51" s="51">
        <v>1</v>
      </c>
      <c r="F51" s="51"/>
      <c r="G51" s="88">
        <f>SUM(B51:F55)</f>
        <v>24</v>
      </c>
      <c r="O51" s="35"/>
    </row>
    <row r="52" spans="1:28">
      <c r="A52" s="24" t="str">
        <f>A44</f>
        <v>DK RED</v>
      </c>
      <c r="B52" s="51">
        <f t="shared" ref="B52:E54" si="3">B51</f>
        <v>1</v>
      </c>
      <c r="C52" s="51">
        <f t="shared" si="3"/>
        <v>2</v>
      </c>
      <c r="D52" s="51">
        <f t="shared" si="3"/>
        <v>2</v>
      </c>
      <c r="E52" s="51">
        <f t="shared" si="3"/>
        <v>1</v>
      </c>
      <c r="F52" s="51"/>
      <c r="G52" s="89"/>
      <c r="O52" s="35"/>
    </row>
    <row r="53" spans="1:28">
      <c r="A53" s="24" t="str">
        <f>A45</f>
        <v>BEIGE</v>
      </c>
      <c r="B53" s="51">
        <f t="shared" si="3"/>
        <v>1</v>
      </c>
      <c r="C53" s="51">
        <f t="shared" si="3"/>
        <v>2</v>
      </c>
      <c r="D53" s="51">
        <f t="shared" si="3"/>
        <v>2</v>
      </c>
      <c r="E53" s="51">
        <f t="shared" si="3"/>
        <v>1</v>
      </c>
      <c r="F53" s="51"/>
      <c r="G53" s="89"/>
      <c r="O53" s="35"/>
    </row>
    <row r="54" spans="1:28">
      <c r="A54" s="24" t="str">
        <f>A46</f>
        <v>OFF WHITE</v>
      </c>
      <c r="B54" s="51">
        <f t="shared" si="3"/>
        <v>1</v>
      </c>
      <c r="C54" s="51">
        <f t="shared" si="3"/>
        <v>2</v>
      </c>
      <c r="D54" s="51">
        <f t="shared" si="3"/>
        <v>2</v>
      </c>
      <c r="E54" s="51">
        <f t="shared" si="3"/>
        <v>1</v>
      </c>
      <c r="F54" s="51"/>
      <c r="G54" s="89"/>
      <c r="O54" s="35"/>
    </row>
    <row r="55" spans="1:28">
      <c r="A55" s="24"/>
      <c r="B55" s="51"/>
      <c r="C55" s="51"/>
      <c r="D55" s="51"/>
      <c r="E55" s="51"/>
      <c r="F55" s="51"/>
      <c r="G55" s="90"/>
      <c r="O55" s="35"/>
    </row>
    <row r="56" spans="1:28">
      <c r="A56" s="46"/>
      <c r="B56" s="20"/>
      <c r="C56" s="40"/>
      <c r="D56" s="41"/>
      <c r="E56" s="42" t="s">
        <v>1</v>
      </c>
      <c r="F56" s="61">
        <f>A48/G51</f>
        <v>560</v>
      </c>
      <c r="G56" s="62"/>
      <c r="O56" s="35"/>
    </row>
    <row r="57" spans="1:28">
      <c r="A57" s="46">
        <v>21.5</v>
      </c>
      <c r="B57" s="20"/>
      <c r="C57" s="40"/>
      <c r="D57" s="41"/>
      <c r="E57" s="42" t="s">
        <v>2</v>
      </c>
      <c r="F57" s="63">
        <f>B59*C59*D59/1000000*F56</f>
        <v>84.671999999999997</v>
      </c>
      <c r="G57" s="64"/>
      <c r="O57" s="35"/>
    </row>
    <row r="58" spans="1:28">
      <c r="A58" s="47">
        <v>19.5</v>
      </c>
      <c r="B58" s="20"/>
      <c r="C58" s="43"/>
      <c r="D58" s="44"/>
      <c r="E58" s="44" t="s">
        <v>3</v>
      </c>
      <c r="F58" s="65">
        <f>A57*F56</f>
        <v>12040</v>
      </c>
      <c r="G58" s="66"/>
      <c r="O58" s="35"/>
    </row>
    <row r="59" spans="1:28" s="4" customFormat="1" ht="15">
      <c r="A59" s="45" t="s">
        <v>20</v>
      </c>
      <c r="B59" s="27">
        <v>54</v>
      </c>
      <c r="C59" s="26">
        <v>35</v>
      </c>
      <c r="D59" s="26">
        <v>80</v>
      </c>
      <c r="E59" s="27" t="s">
        <v>21</v>
      </c>
      <c r="F59" s="27"/>
      <c r="G59" s="27"/>
      <c r="H59" s="25"/>
      <c r="I59" s="25"/>
      <c r="J59" s="25"/>
      <c r="K59" s="25"/>
      <c r="L59" s="25"/>
      <c r="M59" s="25"/>
      <c r="N59" s="25"/>
      <c r="O59" s="39"/>
      <c r="P59" s="25"/>
      <c r="Q59" s="25"/>
      <c r="R59" s="25"/>
      <c r="S59" s="25"/>
      <c r="T59" s="25"/>
      <c r="U59" s="25"/>
      <c r="V59" s="28"/>
      <c r="W59" s="28"/>
      <c r="X59" s="28"/>
      <c r="Y59" s="28"/>
      <c r="Z59" s="28"/>
      <c r="AA59" s="28"/>
      <c r="AB59" s="28"/>
    </row>
    <row r="60" spans="1:28">
      <c r="A60" s="33" t="s">
        <v>23</v>
      </c>
      <c r="B60" s="50" t="str">
        <f>B42</f>
        <v>S</v>
      </c>
      <c r="C60" s="50" t="str">
        <f>C42</f>
        <v>M</v>
      </c>
      <c r="D60" s="50" t="str">
        <f>D42</f>
        <v>L</v>
      </c>
      <c r="E60" s="50" t="str">
        <f>E42</f>
        <v>XL</v>
      </c>
      <c r="F60" s="50"/>
      <c r="G60" s="48"/>
    </row>
    <row r="61" spans="1:28">
      <c r="A61" s="24" t="s">
        <v>24</v>
      </c>
      <c r="B61" s="51">
        <v>20</v>
      </c>
      <c r="C61" s="51">
        <v>21</v>
      </c>
      <c r="D61" s="51">
        <v>22</v>
      </c>
      <c r="E61" s="51">
        <v>23</v>
      </c>
      <c r="F61" s="51"/>
      <c r="G61" s="35" t="s">
        <v>27</v>
      </c>
    </row>
    <row r="62" spans="1:28">
      <c r="A62" s="24" t="s">
        <v>25</v>
      </c>
      <c r="B62" s="51">
        <v>25</v>
      </c>
      <c r="C62" s="51">
        <v>26</v>
      </c>
      <c r="D62" s="51">
        <v>27</v>
      </c>
      <c r="E62" s="51">
        <v>28</v>
      </c>
      <c r="F62" s="51"/>
      <c r="G62" s="35" t="str">
        <f>G61</f>
        <v>INCH</v>
      </c>
    </row>
    <row r="63" spans="1:28">
      <c r="A63" s="24" t="s">
        <v>26</v>
      </c>
      <c r="B63" s="51">
        <v>23</v>
      </c>
      <c r="C63" s="51">
        <v>24</v>
      </c>
      <c r="D63" s="51">
        <v>24.5</v>
      </c>
      <c r="E63" s="51">
        <v>25</v>
      </c>
      <c r="F63" s="51"/>
      <c r="G63" s="49" t="str">
        <f>G62</f>
        <v>INCH</v>
      </c>
    </row>
    <row r="65" spans="1:28" ht="18" customHeight="1">
      <c r="A65" s="77" t="s">
        <v>28</v>
      </c>
      <c r="B65" s="78"/>
      <c r="C65" s="78"/>
      <c r="D65" s="78"/>
      <c r="E65" s="79">
        <f>A80</f>
        <v>11568</v>
      </c>
      <c r="F65" s="80"/>
      <c r="G65" s="81"/>
      <c r="H65" s="52" t="s">
        <v>40</v>
      </c>
      <c r="I65" s="53"/>
      <c r="J65" s="53"/>
      <c r="K65" s="53"/>
      <c r="L65" s="53"/>
      <c r="M65" s="53"/>
      <c r="N65" s="53"/>
      <c r="O65" s="54"/>
    </row>
    <row r="66" spans="1:28" ht="18" customHeight="1">
      <c r="A66" s="82">
        <f>$A$2</f>
        <v>6.5</v>
      </c>
      <c r="B66" s="83"/>
      <c r="C66" s="83"/>
      <c r="D66" s="83"/>
      <c r="E66" s="83"/>
      <c r="F66" s="83"/>
      <c r="G66" s="84"/>
      <c r="H66" s="55" t="s">
        <v>41</v>
      </c>
      <c r="I66" s="56"/>
      <c r="J66" s="58">
        <f>$E$1+$E$33+$E$65+$E$97</f>
        <v>44184</v>
      </c>
      <c r="K66" s="56" t="s">
        <v>18</v>
      </c>
      <c r="L66" s="59"/>
      <c r="M66" s="59" t="s">
        <v>42</v>
      </c>
      <c r="N66" s="60">
        <f>$F$25+$F$57+$F$89+$F$121</f>
        <v>278.35919999999999</v>
      </c>
      <c r="O66" s="57" t="s">
        <v>43</v>
      </c>
    </row>
    <row r="67" spans="1:28" ht="18" customHeight="1">
      <c r="A67" s="85" t="s">
        <v>36</v>
      </c>
      <c r="B67" s="86"/>
      <c r="C67" s="86"/>
      <c r="D67" s="86"/>
      <c r="E67" s="86"/>
      <c r="F67" s="86"/>
      <c r="G67" s="87"/>
      <c r="O67" s="35"/>
    </row>
    <row r="68" spans="1:28" ht="18" customHeight="1">
      <c r="A68" s="7" t="s">
        <v>4</v>
      </c>
      <c r="B68" s="91" t="s">
        <v>29</v>
      </c>
      <c r="C68" s="91"/>
      <c r="D68" s="91"/>
      <c r="E68" s="91"/>
      <c r="F68" s="91"/>
      <c r="G68" s="91"/>
      <c r="O68" s="35"/>
    </row>
    <row r="69" spans="1:28" ht="18" customHeight="1">
      <c r="A69" s="8" t="s">
        <v>5</v>
      </c>
      <c r="B69" s="67" t="s">
        <v>38</v>
      </c>
      <c r="C69" s="67"/>
      <c r="D69" s="67"/>
      <c r="E69" s="67"/>
      <c r="F69" s="67"/>
      <c r="G69" s="67"/>
      <c r="O69" s="35"/>
    </row>
    <row r="70" spans="1:28" ht="18" customHeight="1">
      <c r="A70" s="8" t="s">
        <v>6</v>
      </c>
      <c r="B70" s="68" t="s">
        <v>32</v>
      </c>
      <c r="C70" s="68"/>
      <c r="D70" s="68"/>
      <c r="E70" s="68"/>
      <c r="F70" s="68"/>
      <c r="G70" s="68"/>
      <c r="O70" s="35"/>
    </row>
    <row r="71" spans="1:28" ht="18" customHeight="1">
      <c r="A71" s="8" t="s">
        <v>7</v>
      </c>
      <c r="B71" s="69" t="s">
        <v>0</v>
      </c>
      <c r="C71" s="69"/>
      <c r="D71" s="69"/>
      <c r="E71" s="69"/>
      <c r="F71" s="69"/>
      <c r="G71" s="69"/>
      <c r="O71" s="35"/>
    </row>
    <row r="72" spans="1:28" s="1" customFormat="1" ht="18" customHeight="1">
      <c r="A72" s="8" t="s">
        <v>8</v>
      </c>
      <c r="B72" s="29" t="s">
        <v>22</v>
      </c>
      <c r="C72" s="30"/>
      <c r="D72" s="30"/>
      <c r="E72" s="30"/>
      <c r="F72" s="31">
        <v>400</v>
      </c>
      <c r="G72" s="32" t="str">
        <f>IF(F72&gt;220,"G/PC","G/M²")</f>
        <v>G/PC</v>
      </c>
      <c r="H72" s="9"/>
      <c r="I72" s="9"/>
      <c r="J72" s="9"/>
      <c r="K72" s="9"/>
      <c r="L72" s="9"/>
      <c r="M72" s="9"/>
      <c r="N72" s="9"/>
      <c r="O72" s="36"/>
      <c r="P72" s="9"/>
      <c r="Q72" s="9"/>
      <c r="R72" s="9"/>
      <c r="S72" s="9"/>
      <c r="T72" s="9"/>
      <c r="U72" s="9"/>
      <c r="V72" s="10"/>
      <c r="W72" s="10"/>
      <c r="X72" s="10"/>
      <c r="Y72" s="10"/>
      <c r="Z72" s="10"/>
      <c r="AA72" s="10"/>
      <c r="AB72" s="10"/>
    </row>
    <row r="73" spans="1:28" s="1" customFormat="1" ht="18" customHeight="1">
      <c r="A73" s="11"/>
      <c r="B73" s="70" t="s">
        <v>9</v>
      </c>
      <c r="C73" s="71"/>
      <c r="D73" s="71"/>
      <c r="E73" s="71"/>
      <c r="F73" s="71"/>
      <c r="G73" s="72"/>
      <c r="H73" s="9"/>
      <c r="I73" s="9"/>
      <c r="J73" s="9"/>
      <c r="K73" s="9"/>
      <c r="L73" s="9"/>
      <c r="M73" s="9"/>
      <c r="N73" s="9"/>
      <c r="O73" s="36"/>
      <c r="P73" s="9"/>
      <c r="Q73" s="9"/>
      <c r="R73" s="9"/>
      <c r="S73" s="9"/>
      <c r="T73" s="9"/>
      <c r="U73" s="9"/>
      <c r="V73" s="10"/>
      <c r="W73" s="10"/>
      <c r="X73" s="10"/>
      <c r="Y73" s="10"/>
      <c r="Z73" s="10"/>
      <c r="AA73" s="10"/>
      <c r="AB73" s="10"/>
    </row>
    <row r="74" spans="1:28" s="3" customFormat="1" ht="18" customHeight="1">
      <c r="A74" s="12" t="s">
        <v>10</v>
      </c>
      <c r="B74" s="50" t="s">
        <v>11</v>
      </c>
      <c r="C74" s="50" t="s">
        <v>12</v>
      </c>
      <c r="D74" s="50" t="s">
        <v>13</v>
      </c>
      <c r="E74" s="50" t="s">
        <v>14</v>
      </c>
      <c r="F74" s="50"/>
      <c r="G74" s="13" t="s">
        <v>15</v>
      </c>
      <c r="H74" s="14"/>
      <c r="I74" s="14"/>
      <c r="J74" s="14"/>
      <c r="K74" s="14"/>
      <c r="L74" s="14"/>
      <c r="M74" s="14"/>
      <c r="N74" s="14"/>
      <c r="O74" s="37"/>
      <c r="P74" s="14"/>
      <c r="Q74" s="14"/>
      <c r="R74" s="14"/>
      <c r="S74" s="14"/>
      <c r="T74" s="14"/>
      <c r="U74" s="14"/>
      <c r="V74" s="15"/>
      <c r="W74" s="15"/>
      <c r="X74" s="15"/>
      <c r="Y74" s="15"/>
      <c r="Z74" s="15"/>
      <c r="AA74" s="15"/>
      <c r="AB74" s="15"/>
    </row>
    <row r="75" spans="1:28" ht="18" customHeight="1">
      <c r="A75" s="16" t="s">
        <v>30</v>
      </c>
      <c r="B75" s="17">
        <v>482</v>
      </c>
      <c r="C75" s="17">
        <f>$B75*C$19</f>
        <v>964</v>
      </c>
      <c r="D75" s="17">
        <f t="shared" ref="D75:E78" si="4">$B75*D$19</f>
        <v>964</v>
      </c>
      <c r="E75" s="17">
        <f t="shared" si="4"/>
        <v>482</v>
      </c>
      <c r="F75" s="17"/>
      <c r="G75" s="18">
        <f>SUM(B75:F75)</f>
        <v>2892</v>
      </c>
      <c r="H75" s="19"/>
      <c r="I75" s="19"/>
      <c r="J75" s="19"/>
      <c r="K75" s="19"/>
      <c r="L75" s="19"/>
      <c r="M75" s="19"/>
      <c r="N75" s="19"/>
      <c r="O75" s="38"/>
      <c r="P75" s="19"/>
      <c r="Q75" s="19"/>
      <c r="R75" s="19"/>
      <c r="S75" s="19"/>
      <c r="T75" s="19"/>
      <c r="U75" s="19"/>
    </row>
    <row r="76" spans="1:28" ht="18" customHeight="1">
      <c r="A76" s="16" t="s">
        <v>33</v>
      </c>
      <c r="B76" s="17">
        <f>B75</f>
        <v>482</v>
      </c>
      <c r="C76" s="17">
        <f>$B76*C$19</f>
        <v>964</v>
      </c>
      <c r="D76" s="17">
        <f t="shared" si="4"/>
        <v>964</v>
      </c>
      <c r="E76" s="17">
        <f t="shared" si="4"/>
        <v>482</v>
      </c>
      <c r="F76" s="17"/>
      <c r="G76" s="18">
        <f>SUM(B76:F76)</f>
        <v>2892</v>
      </c>
      <c r="H76" s="19"/>
      <c r="I76" s="19"/>
      <c r="J76" s="19"/>
      <c r="K76" s="19"/>
      <c r="L76" s="19"/>
      <c r="M76" s="19"/>
      <c r="N76" s="19"/>
      <c r="O76" s="38"/>
      <c r="P76" s="19"/>
      <c r="Q76" s="19"/>
      <c r="R76" s="19"/>
      <c r="S76" s="19"/>
      <c r="T76" s="19"/>
      <c r="U76" s="19"/>
    </row>
    <row r="77" spans="1:28" ht="18" customHeight="1">
      <c r="A77" s="16" t="s">
        <v>34</v>
      </c>
      <c r="B77" s="17">
        <f>B76</f>
        <v>482</v>
      </c>
      <c r="C77" s="17">
        <f>$B77*C$19</f>
        <v>964</v>
      </c>
      <c r="D77" s="17">
        <f t="shared" si="4"/>
        <v>964</v>
      </c>
      <c r="E77" s="17">
        <f>$B77*E$19</f>
        <v>482</v>
      </c>
      <c r="F77" s="17"/>
      <c r="G77" s="18">
        <f>SUM(B77:F77)</f>
        <v>2892</v>
      </c>
      <c r="H77" s="19"/>
      <c r="I77" s="19"/>
      <c r="J77" s="19"/>
      <c r="K77" s="19"/>
      <c r="L77" s="19"/>
      <c r="M77" s="19"/>
      <c r="N77" s="19"/>
      <c r="O77" s="38"/>
      <c r="P77" s="19"/>
      <c r="Q77" s="19"/>
      <c r="R77" s="19"/>
      <c r="S77" s="19"/>
      <c r="T77" s="19"/>
      <c r="U77" s="19"/>
    </row>
    <row r="78" spans="1:28" ht="18" customHeight="1">
      <c r="A78" s="16" t="s">
        <v>35</v>
      </c>
      <c r="B78" s="17">
        <f>B77</f>
        <v>482</v>
      </c>
      <c r="C78" s="17">
        <f>$B78*C$19</f>
        <v>964</v>
      </c>
      <c r="D78" s="17">
        <f t="shared" si="4"/>
        <v>964</v>
      </c>
      <c r="E78" s="17">
        <f t="shared" si="4"/>
        <v>482</v>
      </c>
      <c r="F78" s="17"/>
      <c r="G78" s="18">
        <f>SUM(B78:F78)</f>
        <v>2892</v>
      </c>
      <c r="H78" s="19"/>
      <c r="I78" s="19"/>
      <c r="J78" s="19"/>
      <c r="K78" s="19"/>
      <c r="L78" s="19"/>
      <c r="M78" s="19"/>
      <c r="N78" s="19"/>
      <c r="O78" s="38"/>
      <c r="P78" s="19"/>
      <c r="Q78" s="19"/>
      <c r="R78" s="19"/>
      <c r="S78" s="19"/>
      <c r="T78" s="19"/>
      <c r="U78" s="19"/>
    </row>
    <row r="79" spans="1:28" ht="18" customHeight="1">
      <c r="A79" s="16"/>
      <c r="B79" s="17"/>
      <c r="C79" s="17"/>
      <c r="D79" s="17"/>
      <c r="E79" s="17"/>
      <c r="F79" s="17"/>
      <c r="G79" s="18"/>
      <c r="H79" s="19"/>
      <c r="I79" s="19"/>
      <c r="J79" s="19"/>
      <c r="K79" s="19"/>
      <c r="L79" s="19"/>
      <c r="M79" s="19"/>
      <c r="N79" s="19"/>
      <c r="O79" s="38"/>
      <c r="P79" s="19"/>
      <c r="Q79" s="19"/>
      <c r="R79" s="19"/>
      <c r="S79" s="19"/>
      <c r="T79" s="19"/>
      <c r="U79" s="19"/>
    </row>
    <row r="80" spans="1:28" s="2" customFormat="1" ht="18" customHeight="1">
      <c r="A80" s="73">
        <f>SUM(G75:G79)</f>
        <v>11568</v>
      </c>
      <c r="B80" s="73"/>
      <c r="C80" s="73"/>
      <c r="D80" s="73"/>
      <c r="E80" s="73"/>
      <c r="F80" s="73"/>
      <c r="G80" s="73"/>
      <c r="H80" s="20"/>
      <c r="I80" s="20"/>
      <c r="J80" s="20"/>
      <c r="K80" s="20"/>
      <c r="L80" s="20"/>
      <c r="M80" s="20"/>
      <c r="N80" s="20"/>
      <c r="O80" s="38"/>
      <c r="P80" s="20"/>
      <c r="Q80" s="20"/>
      <c r="R80" s="20"/>
      <c r="S80" s="20"/>
      <c r="T80" s="20"/>
      <c r="U80" s="20"/>
      <c r="V80" s="21"/>
      <c r="W80" s="21"/>
      <c r="X80" s="21"/>
      <c r="Y80" s="21"/>
      <c r="Z80" s="21"/>
      <c r="AA80" s="21"/>
      <c r="AB80" s="21"/>
    </row>
    <row r="81" spans="1:28" ht="18.75">
      <c r="A81" s="34" t="s">
        <v>16</v>
      </c>
      <c r="B81" s="74" t="s">
        <v>17</v>
      </c>
      <c r="C81" s="75"/>
      <c r="D81" s="75"/>
      <c r="E81" s="75"/>
      <c r="F81" s="76"/>
      <c r="G81" s="22" t="s">
        <v>18</v>
      </c>
      <c r="O81" s="35"/>
    </row>
    <row r="82" spans="1:28">
      <c r="A82" s="12" t="s">
        <v>10</v>
      </c>
      <c r="B82" s="50" t="str">
        <f>B74</f>
        <v>S</v>
      </c>
      <c r="C82" s="50" t="str">
        <f>C74</f>
        <v>M</v>
      </c>
      <c r="D82" s="50" t="str">
        <f>D74</f>
        <v>L</v>
      </c>
      <c r="E82" s="50" t="str">
        <f>E74</f>
        <v>XL</v>
      </c>
      <c r="F82" s="50"/>
      <c r="G82" s="23" t="s">
        <v>19</v>
      </c>
      <c r="O82" s="35"/>
    </row>
    <row r="83" spans="1:28">
      <c r="A83" s="24" t="str">
        <f>A75</f>
        <v>BLACK</v>
      </c>
      <c r="B83" s="51">
        <v>1</v>
      </c>
      <c r="C83" s="51">
        <v>2</v>
      </c>
      <c r="D83" s="51">
        <v>2</v>
      </c>
      <c r="E83" s="51">
        <v>1</v>
      </c>
      <c r="F83" s="51"/>
      <c r="G83" s="88">
        <f>SUM(B83:F87)</f>
        <v>24</v>
      </c>
      <c r="O83" s="35"/>
    </row>
    <row r="84" spans="1:28">
      <c r="A84" s="24" t="str">
        <f>A76</f>
        <v>DK RED</v>
      </c>
      <c r="B84" s="51">
        <f t="shared" ref="B84:E84" si="5">B83</f>
        <v>1</v>
      </c>
      <c r="C84" s="51">
        <f t="shared" si="5"/>
        <v>2</v>
      </c>
      <c r="D84" s="51">
        <f t="shared" si="5"/>
        <v>2</v>
      </c>
      <c r="E84" s="51">
        <f t="shared" si="5"/>
        <v>1</v>
      </c>
      <c r="F84" s="51"/>
      <c r="G84" s="89"/>
      <c r="O84" s="35"/>
    </row>
    <row r="85" spans="1:28">
      <c r="A85" s="24" t="str">
        <f>A77</f>
        <v>BEIGE</v>
      </c>
      <c r="B85" s="51">
        <f t="shared" ref="B85:E85" si="6">B84</f>
        <v>1</v>
      </c>
      <c r="C85" s="51">
        <f t="shared" si="6"/>
        <v>2</v>
      </c>
      <c r="D85" s="51">
        <f t="shared" si="6"/>
        <v>2</v>
      </c>
      <c r="E85" s="51">
        <f t="shared" si="6"/>
        <v>1</v>
      </c>
      <c r="F85" s="51"/>
      <c r="G85" s="89"/>
      <c r="O85" s="35"/>
    </row>
    <row r="86" spans="1:28">
      <c r="A86" s="24" t="str">
        <f>A78</f>
        <v>OFF WHITE</v>
      </c>
      <c r="B86" s="51">
        <f t="shared" ref="B86:E86" si="7">B85</f>
        <v>1</v>
      </c>
      <c r="C86" s="51">
        <f t="shared" si="7"/>
        <v>2</v>
      </c>
      <c r="D86" s="51">
        <f t="shared" si="7"/>
        <v>2</v>
      </c>
      <c r="E86" s="51">
        <f t="shared" si="7"/>
        <v>1</v>
      </c>
      <c r="F86" s="51"/>
      <c r="G86" s="89"/>
      <c r="O86" s="35"/>
    </row>
    <row r="87" spans="1:28">
      <c r="A87" s="24"/>
      <c r="B87" s="51"/>
      <c r="C87" s="51"/>
      <c r="D87" s="51"/>
      <c r="E87" s="51"/>
      <c r="F87" s="51"/>
      <c r="G87" s="90"/>
      <c r="O87" s="35"/>
    </row>
    <row r="88" spans="1:28">
      <c r="A88" s="46"/>
      <c r="B88" s="20"/>
      <c r="C88" s="40"/>
      <c r="D88" s="41"/>
      <c r="E88" s="42" t="s">
        <v>1</v>
      </c>
      <c r="F88" s="61">
        <f>A80/G83</f>
        <v>482</v>
      </c>
      <c r="G88" s="62"/>
      <c r="O88" s="35"/>
    </row>
    <row r="89" spans="1:28">
      <c r="A89" s="46">
        <v>21.5</v>
      </c>
      <c r="B89" s="20"/>
      <c r="C89" s="40"/>
      <c r="D89" s="41"/>
      <c r="E89" s="42" t="s">
        <v>2</v>
      </c>
      <c r="F89" s="63">
        <f>B91*C91*D91/1000000*F88</f>
        <v>72.878399999999999</v>
      </c>
      <c r="G89" s="64"/>
      <c r="O89" s="35"/>
    </row>
    <row r="90" spans="1:28">
      <c r="A90" s="47">
        <v>19.5</v>
      </c>
      <c r="B90" s="20"/>
      <c r="C90" s="43"/>
      <c r="D90" s="44"/>
      <c r="E90" s="44" t="s">
        <v>3</v>
      </c>
      <c r="F90" s="65">
        <f>A89*F88</f>
        <v>10363</v>
      </c>
      <c r="G90" s="66"/>
      <c r="O90" s="35"/>
    </row>
    <row r="91" spans="1:28" s="4" customFormat="1" ht="15">
      <c r="A91" s="45" t="s">
        <v>20</v>
      </c>
      <c r="B91" s="27">
        <v>54</v>
      </c>
      <c r="C91" s="26">
        <v>35</v>
      </c>
      <c r="D91" s="26">
        <v>80</v>
      </c>
      <c r="E91" s="27" t="s">
        <v>21</v>
      </c>
      <c r="F91" s="27"/>
      <c r="G91" s="27"/>
      <c r="H91" s="25"/>
      <c r="I91" s="25"/>
      <c r="J91" s="25"/>
      <c r="K91" s="25"/>
      <c r="L91" s="25"/>
      <c r="M91" s="25"/>
      <c r="N91" s="25"/>
      <c r="O91" s="39"/>
      <c r="P91" s="25"/>
      <c r="Q91" s="25"/>
      <c r="R91" s="25"/>
      <c r="S91" s="25"/>
      <c r="T91" s="25"/>
      <c r="U91" s="25"/>
      <c r="V91" s="28"/>
      <c r="W91" s="28"/>
      <c r="X91" s="28"/>
      <c r="Y91" s="28"/>
      <c r="Z91" s="28"/>
      <c r="AA91" s="28"/>
      <c r="AB91" s="28"/>
    </row>
    <row r="92" spans="1:28">
      <c r="A92" s="33" t="s">
        <v>23</v>
      </c>
      <c r="B92" s="50" t="str">
        <f>B74</f>
        <v>S</v>
      </c>
      <c r="C92" s="50" t="str">
        <f>C74</f>
        <v>M</v>
      </c>
      <c r="D92" s="50" t="str">
        <f>D74</f>
        <v>L</v>
      </c>
      <c r="E92" s="50" t="str">
        <f>E74</f>
        <v>XL</v>
      </c>
      <c r="F92" s="50"/>
      <c r="G92" s="48"/>
    </row>
    <row r="93" spans="1:28">
      <c r="A93" s="24" t="s">
        <v>24</v>
      </c>
      <c r="B93" s="51">
        <v>20</v>
      </c>
      <c r="C93" s="51">
        <v>21</v>
      </c>
      <c r="D93" s="51">
        <v>22</v>
      </c>
      <c r="E93" s="51">
        <v>23</v>
      </c>
      <c r="F93" s="51"/>
      <c r="G93" s="35" t="s">
        <v>27</v>
      </c>
    </row>
    <row r="94" spans="1:28">
      <c r="A94" s="24" t="s">
        <v>25</v>
      </c>
      <c r="B94" s="51">
        <v>25</v>
      </c>
      <c r="C94" s="51">
        <v>26</v>
      </c>
      <c r="D94" s="51">
        <v>27</v>
      </c>
      <c r="E94" s="51">
        <v>28</v>
      </c>
      <c r="F94" s="51"/>
      <c r="G94" s="35" t="str">
        <f>G93</f>
        <v>INCH</v>
      </c>
    </row>
    <row r="95" spans="1:28">
      <c r="A95" s="24" t="s">
        <v>26</v>
      </c>
      <c r="B95" s="51">
        <v>23</v>
      </c>
      <c r="C95" s="51">
        <v>24</v>
      </c>
      <c r="D95" s="51">
        <v>24.5</v>
      </c>
      <c r="E95" s="51">
        <v>25</v>
      </c>
      <c r="F95" s="51"/>
      <c r="G95" s="49" t="str">
        <f>G94</f>
        <v>INCH</v>
      </c>
    </row>
    <row r="97" spans="1:28" ht="18" customHeight="1">
      <c r="A97" s="77" t="s">
        <v>28</v>
      </c>
      <c r="B97" s="78"/>
      <c r="C97" s="78"/>
      <c r="D97" s="78"/>
      <c r="E97" s="79">
        <f>A112</f>
        <v>8424</v>
      </c>
      <c r="F97" s="80"/>
      <c r="G97" s="81"/>
      <c r="H97" s="52" t="s">
        <v>40</v>
      </c>
      <c r="I97" s="53"/>
      <c r="J97" s="53"/>
      <c r="K97" s="53"/>
      <c r="L97" s="53"/>
      <c r="M97" s="53"/>
      <c r="N97" s="53"/>
      <c r="O97" s="54"/>
    </row>
    <row r="98" spans="1:28" ht="18" customHeight="1">
      <c r="A98" s="82">
        <f>$A$2</f>
        <v>6.5</v>
      </c>
      <c r="B98" s="83"/>
      <c r="C98" s="83"/>
      <c r="D98" s="83"/>
      <c r="E98" s="83"/>
      <c r="F98" s="83"/>
      <c r="G98" s="84"/>
      <c r="H98" s="55" t="s">
        <v>41</v>
      </c>
      <c r="I98" s="56"/>
      <c r="J98" s="58">
        <f>$E$1+$E$33+$E$65+$E$97</f>
        <v>44184</v>
      </c>
      <c r="K98" s="56" t="s">
        <v>18</v>
      </c>
      <c r="L98" s="59"/>
      <c r="M98" s="59" t="s">
        <v>42</v>
      </c>
      <c r="N98" s="60">
        <f>$F$25+$F$57+$F$89+$F$121</f>
        <v>278.35919999999999</v>
      </c>
      <c r="O98" s="57" t="s">
        <v>43</v>
      </c>
    </row>
    <row r="99" spans="1:28" ht="18" customHeight="1">
      <c r="A99" s="85" t="s">
        <v>36</v>
      </c>
      <c r="B99" s="86"/>
      <c r="C99" s="86"/>
      <c r="D99" s="86"/>
      <c r="E99" s="86"/>
      <c r="F99" s="86"/>
      <c r="G99" s="87"/>
      <c r="O99" s="35"/>
    </row>
    <row r="100" spans="1:28" ht="18" customHeight="1">
      <c r="A100" s="7" t="s">
        <v>4</v>
      </c>
      <c r="B100" s="91" t="s">
        <v>29</v>
      </c>
      <c r="C100" s="91"/>
      <c r="D100" s="91"/>
      <c r="E100" s="91"/>
      <c r="F100" s="91"/>
      <c r="G100" s="91"/>
      <c r="O100" s="35"/>
    </row>
    <row r="101" spans="1:28" ht="18" customHeight="1">
      <c r="A101" s="8" t="s">
        <v>5</v>
      </c>
      <c r="B101" s="67" t="s">
        <v>39</v>
      </c>
      <c r="C101" s="67"/>
      <c r="D101" s="67"/>
      <c r="E101" s="67"/>
      <c r="F101" s="67"/>
      <c r="G101" s="67"/>
      <c r="O101" s="35"/>
    </row>
    <row r="102" spans="1:28" ht="18" customHeight="1">
      <c r="A102" s="8" t="s">
        <v>6</v>
      </c>
      <c r="B102" s="68" t="s">
        <v>32</v>
      </c>
      <c r="C102" s="68"/>
      <c r="D102" s="68"/>
      <c r="E102" s="68"/>
      <c r="F102" s="68"/>
      <c r="G102" s="68"/>
      <c r="O102" s="35"/>
    </row>
    <row r="103" spans="1:28" ht="18" customHeight="1">
      <c r="A103" s="8" t="s">
        <v>7</v>
      </c>
      <c r="B103" s="69" t="s">
        <v>0</v>
      </c>
      <c r="C103" s="69"/>
      <c r="D103" s="69"/>
      <c r="E103" s="69"/>
      <c r="F103" s="69"/>
      <c r="G103" s="69"/>
      <c r="O103" s="35"/>
    </row>
    <row r="104" spans="1:28" s="1" customFormat="1" ht="18" customHeight="1">
      <c r="A104" s="8" t="s">
        <v>8</v>
      </c>
      <c r="B104" s="29" t="s">
        <v>22</v>
      </c>
      <c r="C104" s="30"/>
      <c r="D104" s="30"/>
      <c r="E104" s="30"/>
      <c r="F104" s="31">
        <v>400</v>
      </c>
      <c r="G104" s="32" t="str">
        <f>IF(F104&gt;220,"G/PC","G/M²")</f>
        <v>G/PC</v>
      </c>
      <c r="H104" s="9"/>
      <c r="I104" s="9"/>
      <c r="J104" s="9"/>
      <c r="K104" s="9"/>
      <c r="L104" s="9"/>
      <c r="M104" s="9"/>
      <c r="N104" s="9"/>
      <c r="O104" s="36"/>
      <c r="P104" s="9"/>
      <c r="Q104" s="9"/>
      <c r="R104" s="9"/>
      <c r="S104" s="9"/>
      <c r="T104" s="9"/>
      <c r="U104" s="9"/>
      <c r="V104" s="10"/>
      <c r="W104" s="10"/>
      <c r="X104" s="10"/>
      <c r="Y104" s="10"/>
      <c r="Z104" s="10"/>
      <c r="AA104" s="10"/>
      <c r="AB104" s="10"/>
    </row>
    <row r="105" spans="1:28" s="1" customFormat="1" ht="18" customHeight="1">
      <c r="A105" s="11"/>
      <c r="B105" s="70" t="s">
        <v>9</v>
      </c>
      <c r="C105" s="71"/>
      <c r="D105" s="71"/>
      <c r="E105" s="71"/>
      <c r="F105" s="71"/>
      <c r="G105" s="72"/>
      <c r="H105" s="9"/>
      <c r="I105" s="9"/>
      <c r="J105" s="9"/>
      <c r="K105" s="9"/>
      <c r="L105" s="9"/>
      <c r="M105" s="9"/>
      <c r="N105" s="9"/>
      <c r="O105" s="36"/>
      <c r="P105" s="9"/>
      <c r="Q105" s="9"/>
      <c r="R105" s="9"/>
      <c r="S105" s="9"/>
      <c r="T105" s="9"/>
      <c r="U105" s="9"/>
      <c r="V105" s="10"/>
      <c r="W105" s="10"/>
      <c r="X105" s="10"/>
      <c r="Y105" s="10"/>
      <c r="Z105" s="10"/>
      <c r="AA105" s="10"/>
      <c r="AB105" s="10"/>
    </row>
    <row r="106" spans="1:28" s="3" customFormat="1" ht="18" customHeight="1">
      <c r="A106" s="12" t="s">
        <v>10</v>
      </c>
      <c r="B106" s="50" t="s">
        <v>11</v>
      </c>
      <c r="C106" s="50" t="s">
        <v>12</v>
      </c>
      <c r="D106" s="50" t="s">
        <v>13</v>
      </c>
      <c r="E106" s="50" t="s">
        <v>14</v>
      </c>
      <c r="F106" s="50"/>
      <c r="G106" s="13" t="s">
        <v>15</v>
      </c>
      <c r="H106" s="14"/>
      <c r="I106" s="14"/>
      <c r="J106" s="14"/>
      <c r="K106" s="14"/>
      <c r="L106" s="14"/>
      <c r="M106" s="14"/>
      <c r="N106" s="14"/>
      <c r="O106" s="37"/>
      <c r="P106" s="14"/>
      <c r="Q106" s="14"/>
      <c r="R106" s="14"/>
      <c r="S106" s="14"/>
      <c r="T106" s="14"/>
      <c r="U106" s="14"/>
      <c r="V106" s="15"/>
      <c r="W106" s="15"/>
      <c r="X106" s="15"/>
      <c r="Y106" s="15"/>
      <c r="Z106" s="15"/>
      <c r="AA106" s="15"/>
      <c r="AB106" s="15"/>
    </row>
    <row r="107" spans="1:28" ht="18" customHeight="1">
      <c r="A107" s="16" t="s">
        <v>30</v>
      </c>
      <c r="B107" s="17">
        <v>351</v>
      </c>
      <c r="C107" s="17">
        <f>$B107*C$19</f>
        <v>702</v>
      </c>
      <c r="D107" s="17">
        <f t="shared" ref="D107:E110" si="8">$B107*D$19</f>
        <v>702</v>
      </c>
      <c r="E107" s="17">
        <f t="shared" si="8"/>
        <v>351</v>
      </c>
      <c r="F107" s="17"/>
      <c r="G107" s="18">
        <f>SUM(B107:F107)</f>
        <v>2106</v>
      </c>
      <c r="H107" s="19"/>
      <c r="I107" s="19"/>
      <c r="J107" s="19"/>
      <c r="K107" s="19"/>
      <c r="L107" s="19"/>
      <c r="M107" s="19"/>
      <c r="N107" s="19"/>
      <c r="O107" s="38"/>
      <c r="P107" s="19"/>
      <c r="Q107" s="19"/>
      <c r="R107" s="19"/>
      <c r="S107" s="19"/>
      <c r="T107" s="19"/>
      <c r="U107" s="19"/>
    </row>
    <row r="108" spans="1:28" ht="18" customHeight="1">
      <c r="A108" s="16" t="s">
        <v>33</v>
      </c>
      <c r="B108" s="17">
        <f>B107</f>
        <v>351</v>
      </c>
      <c r="C108" s="17">
        <f>$B108*C$19</f>
        <v>702</v>
      </c>
      <c r="D108" s="17">
        <f t="shared" si="8"/>
        <v>702</v>
      </c>
      <c r="E108" s="17">
        <f t="shared" si="8"/>
        <v>351</v>
      </c>
      <c r="F108" s="17"/>
      <c r="G108" s="18">
        <f>SUM(B108:F108)</f>
        <v>2106</v>
      </c>
      <c r="H108" s="19"/>
      <c r="I108" s="19"/>
      <c r="J108" s="19"/>
      <c r="K108" s="19"/>
      <c r="L108" s="19"/>
      <c r="M108" s="19"/>
      <c r="N108" s="19"/>
      <c r="O108" s="38"/>
      <c r="P108" s="19"/>
      <c r="Q108" s="19"/>
      <c r="R108" s="19"/>
      <c r="S108" s="19"/>
      <c r="T108" s="19"/>
      <c r="U108" s="19"/>
    </row>
    <row r="109" spans="1:28" ht="18" customHeight="1">
      <c r="A109" s="16" t="s">
        <v>34</v>
      </c>
      <c r="B109" s="17">
        <f>B108</f>
        <v>351</v>
      </c>
      <c r="C109" s="17">
        <f>$B109*C$19</f>
        <v>702</v>
      </c>
      <c r="D109" s="17">
        <f t="shared" si="8"/>
        <v>702</v>
      </c>
      <c r="E109" s="17">
        <f>$B109*E$19</f>
        <v>351</v>
      </c>
      <c r="F109" s="17"/>
      <c r="G109" s="18">
        <f>SUM(B109:F109)</f>
        <v>2106</v>
      </c>
      <c r="H109" s="19"/>
      <c r="I109" s="19"/>
      <c r="J109" s="19"/>
      <c r="K109" s="19"/>
      <c r="L109" s="19"/>
      <c r="M109" s="19"/>
      <c r="N109" s="19"/>
      <c r="O109" s="38"/>
      <c r="P109" s="19"/>
      <c r="Q109" s="19"/>
      <c r="R109" s="19"/>
      <c r="S109" s="19"/>
      <c r="T109" s="19"/>
      <c r="U109" s="19"/>
    </row>
    <row r="110" spans="1:28" ht="18" customHeight="1">
      <c r="A110" s="16" t="s">
        <v>35</v>
      </c>
      <c r="B110" s="17">
        <f>B109</f>
        <v>351</v>
      </c>
      <c r="C110" s="17">
        <f>$B110*C$19</f>
        <v>702</v>
      </c>
      <c r="D110" s="17">
        <f t="shared" si="8"/>
        <v>702</v>
      </c>
      <c r="E110" s="17">
        <f t="shared" si="8"/>
        <v>351</v>
      </c>
      <c r="F110" s="17"/>
      <c r="G110" s="18">
        <f>SUM(B110:F110)</f>
        <v>2106</v>
      </c>
      <c r="H110" s="19"/>
      <c r="I110" s="19"/>
      <c r="J110" s="19"/>
      <c r="K110" s="19"/>
      <c r="L110" s="19"/>
      <c r="M110" s="19"/>
      <c r="N110" s="19"/>
      <c r="O110" s="38"/>
      <c r="P110" s="19"/>
      <c r="Q110" s="19"/>
      <c r="R110" s="19"/>
      <c r="S110" s="19"/>
      <c r="T110" s="19"/>
      <c r="U110" s="19"/>
    </row>
    <row r="111" spans="1:28" ht="18" customHeight="1">
      <c r="A111" s="16"/>
      <c r="B111" s="17"/>
      <c r="C111" s="17"/>
      <c r="D111" s="17"/>
      <c r="E111" s="17"/>
      <c r="F111" s="17"/>
      <c r="G111" s="18"/>
      <c r="H111" s="19"/>
      <c r="I111" s="19"/>
      <c r="J111" s="19"/>
      <c r="K111" s="19"/>
      <c r="L111" s="19"/>
      <c r="M111" s="19"/>
      <c r="N111" s="19"/>
      <c r="O111" s="38"/>
      <c r="P111" s="19"/>
      <c r="Q111" s="19"/>
      <c r="R111" s="19"/>
      <c r="S111" s="19"/>
      <c r="T111" s="19"/>
      <c r="U111" s="19"/>
    </row>
    <row r="112" spans="1:28" s="2" customFormat="1" ht="18" customHeight="1">
      <c r="A112" s="73">
        <f>SUM(G107:G111)</f>
        <v>8424</v>
      </c>
      <c r="B112" s="73"/>
      <c r="C112" s="73"/>
      <c r="D112" s="73"/>
      <c r="E112" s="73"/>
      <c r="F112" s="73"/>
      <c r="G112" s="73"/>
      <c r="H112" s="20"/>
      <c r="I112" s="20"/>
      <c r="J112" s="20"/>
      <c r="K112" s="20"/>
      <c r="L112" s="20"/>
      <c r="M112" s="20"/>
      <c r="N112" s="20"/>
      <c r="O112" s="38"/>
      <c r="P112" s="20"/>
      <c r="Q112" s="20"/>
      <c r="R112" s="20"/>
      <c r="S112" s="20"/>
      <c r="T112" s="20"/>
      <c r="U112" s="20"/>
      <c r="V112" s="21"/>
      <c r="W112" s="21"/>
      <c r="X112" s="21"/>
      <c r="Y112" s="21"/>
      <c r="Z112" s="21"/>
      <c r="AA112" s="21"/>
      <c r="AB112" s="21"/>
    </row>
    <row r="113" spans="1:28" ht="18.75">
      <c r="A113" s="34" t="s">
        <v>16</v>
      </c>
      <c r="B113" s="74" t="s">
        <v>17</v>
      </c>
      <c r="C113" s="75"/>
      <c r="D113" s="75"/>
      <c r="E113" s="75"/>
      <c r="F113" s="76"/>
      <c r="G113" s="22" t="s">
        <v>18</v>
      </c>
      <c r="O113" s="35"/>
    </row>
    <row r="114" spans="1:28">
      <c r="A114" s="12" t="s">
        <v>10</v>
      </c>
      <c r="B114" s="50" t="str">
        <f>B106</f>
        <v>S</v>
      </c>
      <c r="C114" s="50" t="str">
        <f>C106</f>
        <v>M</v>
      </c>
      <c r="D114" s="50" t="str">
        <f>D106</f>
        <v>L</v>
      </c>
      <c r="E114" s="50" t="str">
        <f>E106</f>
        <v>XL</v>
      </c>
      <c r="F114" s="50"/>
      <c r="G114" s="23" t="s">
        <v>19</v>
      </c>
      <c r="O114" s="35"/>
    </row>
    <row r="115" spans="1:28">
      <c r="A115" s="24" t="str">
        <f>A107</f>
        <v>BLACK</v>
      </c>
      <c r="B115" s="51">
        <v>1</v>
      </c>
      <c r="C115" s="51">
        <v>2</v>
      </c>
      <c r="D115" s="51">
        <v>2</v>
      </c>
      <c r="E115" s="51">
        <v>1</v>
      </c>
      <c r="F115" s="51"/>
      <c r="G115" s="88">
        <f>SUM(B115:F119)</f>
        <v>24</v>
      </c>
      <c r="O115" s="35"/>
    </row>
    <row r="116" spans="1:28">
      <c r="A116" s="24" t="str">
        <f>A108</f>
        <v>DK RED</v>
      </c>
      <c r="B116" s="51">
        <f t="shared" ref="B116:E116" si="9">B115</f>
        <v>1</v>
      </c>
      <c r="C116" s="51">
        <f t="shared" si="9"/>
        <v>2</v>
      </c>
      <c r="D116" s="51">
        <f t="shared" si="9"/>
        <v>2</v>
      </c>
      <c r="E116" s="51">
        <f t="shared" si="9"/>
        <v>1</v>
      </c>
      <c r="F116" s="51"/>
      <c r="G116" s="89"/>
      <c r="O116" s="35"/>
    </row>
    <row r="117" spans="1:28">
      <c r="A117" s="24" t="str">
        <f>A109</f>
        <v>BEIGE</v>
      </c>
      <c r="B117" s="51">
        <f t="shared" ref="B117:E117" si="10">B116</f>
        <v>1</v>
      </c>
      <c r="C117" s="51">
        <f t="shared" si="10"/>
        <v>2</v>
      </c>
      <c r="D117" s="51">
        <f t="shared" si="10"/>
        <v>2</v>
      </c>
      <c r="E117" s="51">
        <f t="shared" si="10"/>
        <v>1</v>
      </c>
      <c r="F117" s="51"/>
      <c r="G117" s="89"/>
      <c r="O117" s="35"/>
    </row>
    <row r="118" spans="1:28">
      <c r="A118" s="24" t="str">
        <f>A110</f>
        <v>OFF WHITE</v>
      </c>
      <c r="B118" s="51">
        <f t="shared" ref="B118:E118" si="11">B117</f>
        <v>1</v>
      </c>
      <c r="C118" s="51">
        <f t="shared" si="11"/>
        <v>2</v>
      </c>
      <c r="D118" s="51">
        <f t="shared" si="11"/>
        <v>2</v>
      </c>
      <c r="E118" s="51">
        <f t="shared" si="11"/>
        <v>1</v>
      </c>
      <c r="F118" s="51"/>
      <c r="G118" s="89"/>
      <c r="O118" s="35"/>
    </row>
    <row r="119" spans="1:28">
      <c r="A119" s="24"/>
      <c r="B119" s="51"/>
      <c r="C119" s="51"/>
      <c r="D119" s="51"/>
      <c r="E119" s="51"/>
      <c r="F119" s="51"/>
      <c r="G119" s="90"/>
      <c r="O119" s="35"/>
    </row>
    <row r="120" spans="1:28">
      <c r="A120" s="46"/>
      <c r="B120" s="20"/>
      <c r="C120" s="40"/>
      <c r="D120" s="41"/>
      <c r="E120" s="42" t="s">
        <v>1</v>
      </c>
      <c r="F120" s="61">
        <f>A112/G115</f>
        <v>351</v>
      </c>
      <c r="G120" s="62"/>
      <c r="O120" s="35"/>
    </row>
    <row r="121" spans="1:28">
      <c r="A121" s="46">
        <v>21.5</v>
      </c>
      <c r="B121" s="20"/>
      <c r="C121" s="40"/>
      <c r="D121" s="41"/>
      <c r="E121" s="42" t="s">
        <v>2</v>
      </c>
      <c r="F121" s="63">
        <f>B123*C123*D123/1000000*F120</f>
        <v>53.071199999999997</v>
      </c>
      <c r="G121" s="64"/>
      <c r="O121" s="35"/>
    </row>
    <row r="122" spans="1:28">
      <c r="A122" s="47">
        <v>19.5</v>
      </c>
      <c r="B122" s="20"/>
      <c r="C122" s="43"/>
      <c r="D122" s="44"/>
      <c r="E122" s="44" t="s">
        <v>3</v>
      </c>
      <c r="F122" s="65">
        <f>A121*F120</f>
        <v>7546.5</v>
      </c>
      <c r="G122" s="66"/>
      <c r="O122" s="35"/>
    </row>
    <row r="123" spans="1:28" s="4" customFormat="1" ht="15">
      <c r="A123" s="45" t="s">
        <v>20</v>
      </c>
      <c r="B123" s="27">
        <v>54</v>
      </c>
      <c r="C123" s="26">
        <v>35</v>
      </c>
      <c r="D123" s="26">
        <v>80</v>
      </c>
      <c r="E123" s="27" t="s">
        <v>21</v>
      </c>
      <c r="F123" s="27"/>
      <c r="G123" s="27"/>
      <c r="H123" s="25"/>
      <c r="I123" s="25"/>
      <c r="J123" s="25"/>
      <c r="K123" s="25"/>
      <c r="L123" s="25"/>
      <c r="M123" s="25"/>
      <c r="N123" s="25"/>
      <c r="O123" s="39"/>
      <c r="P123" s="25"/>
      <c r="Q123" s="25"/>
      <c r="R123" s="25"/>
      <c r="S123" s="25"/>
      <c r="T123" s="25"/>
      <c r="U123" s="25"/>
      <c r="V123" s="28"/>
      <c r="W123" s="28"/>
      <c r="X123" s="28"/>
      <c r="Y123" s="28"/>
      <c r="Z123" s="28"/>
      <c r="AA123" s="28"/>
      <c r="AB123" s="28"/>
    </row>
    <row r="124" spans="1:28">
      <c r="A124" s="33" t="s">
        <v>23</v>
      </c>
      <c r="B124" s="50" t="str">
        <f>B106</f>
        <v>S</v>
      </c>
      <c r="C124" s="50" t="str">
        <f>C106</f>
        <v>M</v>
      </c>
      <c r="D124" s="50" t="str">
        <f>D106</f>
        <v>L</v>
      </c>
      <c r="E124" s="50" t="str">
        <f>E106</f>
        <v>XL</v>
      </c>
      <c r="F124" s="50"/>
      <c r="G124" s="48"/>
    </row>
    <row r="125" spans="1:28">
      <c r="A125" s="24" t="s">
        <v>24</v>
      </c>
      <c r="B125" s="51">
        <v>20</v>
      </c>
      <c r="C125" s="51">
        <v>21</v>
      </c>
      <c r="D125" s="51">
        <v>22</v>
      </c>
      <c r="E125" s="51">
        <v>23</v>
      </c>
      <c r="F125" s="51"/>
      <c r="G125" s="35" t="s">
        <v>27</v>
      </c>
    </row>
    <row r="126" spans="1:28">
      <c r="A126" s="24" t="s">
        <v>25</v>
      </c>
      <c r="B126" s="51">
        <v>25</v>
      </c>
      <c r="C126" s="51">
        <v>26</v>
      </c>
      <c r="D126" s="51">
        <v>27</v>
      </c>
      <c r="E126" s="51">
        <v>28</v>
      </c>
      <c r="F126" s="51"/>
      <c r="G126" s="35" t="str">
        <f>G125</f>
        <v>INCH</v>
      </c>
    </row>
    <row r="127" spans="1:28">
      <c r="A127" s="24" t="s">
        <v>26</v>
      </c>
      <c r="B127" s="51">
        <v>23</v>
      </c>
      <c r="C127" s="51">
        <v>24</v>
      </c>
      <c r="D127" s="51">
        <v>24.5</v>
      </c>
      <c r="E127" s="51">
        <v>25</v>
      </c>
      <c r="F127" s="51"/>
      <c r="G127" s="49" t="str">
        <f>G126</f>
        <v>INCH</v>
      </c>
    </row>
  </sheetData>
  <mergeCells count="60">
    <mergeCell ref="A3:G3"/>
    <mergeCell ref="B6:G6"/>
    <mergeCell ref="A2:G2"/>
    <mergeCell ref="A1:D1"/>
    <mergeCell ref="E1:G1"/>
    <mergeCell ref="A34:G34"/>
    <mergeCell ref="G19:G23"/>
    <mergeCell ref="F24:G24"/>
    <mergeCell ref="B4:G4"/>
    <mergeCell ref="B5:G5"/>
    <mergeCell ref="B7:G7"/>
    <mergeCell ref="B9:G9"/>
    <mergeCell ref="B17:F17"/>
    <mergeCell ref="F25:G25"/>
    <mergeCell ref="F26:G26"/>
    <mergeCell ref="A16:G16"/>
    <mergeCell ref="A33:D33"/>
    <mergeCell ref="E33:G33"/>
    <mergeCell ref="F90:G90"/>
    <mergeCell ref="F58:G58"/>
    <mergeCell ref="A35:G35"/>
    <mergeCell ref="B36:G36"/>
    <mergeCell ref="B37:G37"/>
    <mergeCell ref="B38:G38"/>
    <mergeCell ref="B39:G39"/>
    <mergeCell ref="B41:G41"/>
    <mergeCell ref="A48:G48"/>
    <mergeCell ref="B49:F49"/>
    <mergeCell ref="G51:G55"/>
    <mergeCell ref="F56:G56"/>
    <mergeCell ref="F57:G57"/>
    <mergeCell ref="F89:G89"/>
    <mergeCell ref="A65:D65"/>
    <mergeCell ref="E65:G65"/>
    <mergeCell ref="G83:G87"/>
    <mergeCell ref="F88:G88"/>
    <mergeCell ref="A66:G66"/>
    <mergeCell ref="B68:G68"/>
    <mergeCell ref="B69:G69"/>
    <mergeCell ref="B70:G70"/>
    <mergeCell ref="A67:G67"/>
    <mergeCell ref="B71:G71"/>
    <mergeCell ref="B73:G73"/>
    <mergeCell ref="A80:G80"/>
    <mergeCell ref="B81:F81"/>
    <mergeCell ref="A97:D97"/>
    <mergeCell ref="E97:G97"/>
    <mergeCell ref="A98:G98"/>
    <mergeCell ref="A99:G99"/>
    <mergeCell ref="G115:G119"/>
    <mergeCell ref="B100:G100"/>
    <mergeCell ref="F120:G120"/>
    <mergeCell ref="F121:G121"/>
    <mergeCell ref="F122:G122"/>
    <mergeCell ref="B101:G101"/>
    <mergeCell ref="B102:G102"/>
    <mergeCell ref="B103:G103"/>
    <mergeCell ref="B105:G105"/>
    <mergeCell ref="A112:G112"/>
    <mergeCell ref="B113:F113"/>
  </mergeCells>
  <phoneticPr fontId="1" type="noConversion"/>
  <printOptions horizontalCentered="1" verticalCentered="1"/>
  <pageMargins left="0.19685039370078741" right="0.19685039370078741" top="0.31496062992125984" bottom="0.11811023622047245" header="0.23622047244094491" footer="0"/>
  <pageSetup paperSize="9" fitToHeight="0" orientation="landscape" verticalDpi="0" r:id="rId1"/>
  <headerFooter alignWithMargins="0">
    <oddFooter>&amp;C&amp;"Calibri,常规"&amp;10PAGE 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BOY-YB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office</cp:lastModifiedBy>
  <cp:revision/>
  <cp:lastPrinted>2017-09-11T11:32:18Z</cp:lastPrinted>
  <dcterms:created xsi:type="dcterms:W3CDTF">2006-06-15T03:11:39Z</dcterms:created>
  <dcterms:modified xsi:type="dcterms:W3CDTF">2018-10-17T16:35:38Z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